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2240"/>
  </bookViews>
  <sheets>
    <sheet name="nueva" sheetId="1" r:id="rId1"/>
  </sheets>
  <definedNames>
    <definedName name="_xlnm.Print_Area" localSheetId="0">nueva!$A$1:$AB$89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/>
  <c r="H95"/>
  <c r="G56"/>
  <c r="K56" s="1"/>
  <c r="T69"/>
  <c r="U72" s="1"/>
  <c r="U14"/>
  <c r="V14"/>
  <c r="W14"/>
  <c r="X14"/>
  <c r="Y14"/>
  <c r="Z14"/>
  <c r="AA14"/>
  <c r="AB14"/>
  <c r="T14"/>
  <c r="K14"/>
  <c r="A14"/>
  <c r="T70"/>
  <c r="S73" s="1"/>
  <c r="G94"/>
  <c r="Q72"/>
  <c r="K58"/>
  <c r="T41"/>
  <c r="D44" s="1"/>
  <c r="T44" s="1"/>
  <c r="G48" s="1"/>
  <c r="G97" l="1"/>
  <c r="C26" s="1"/>
  <c r="T30" s="1"/>
  <c r="D33" s="1"/>
  <c r="T33" s="1"/>
  <c r="T59"/>
  <c r="N73" l="1"/>
  <c r="B48"/>
  <c r="T48" l="1"/>
  <c r="T53" s="1"/>
  <c r="T60" s="1"/>
  <c r="Z72" l="1"/>
  <c r="P96" s="1"/>
  <c r="O97" s="1"/>
  <c r="N72"/>
  <c r="Q63"/>
</calcChain>
</file>

<file path=xl/comments1.xml><?xml version="1.0" encoding="utf-8"?>
<comments xmlns="http://schemas.openxmlformats.org/spreadsheetml/2006/main">
  <authors>
    <author>loliveros</author>
  </authors>
  <commentList>
    <comment ref="C96" authorId="0">
      <text>
        <r>
          <rPr>
            <b/>
            <sz val="8"/>
            <color indexed="81"/>
            <rFont val="Tahoma"/>
            <family val="2"/>
          </rPr>
          <t>NSILVA: SUELDO INTEGRAL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<sst xmlns="http://schemas.openxmlformats.org/spreadsheetml/2006/main" count="324" uniqueCount="142">
  <si>
    <t xml:space="preserve"> </t>
  </si>
  <si>
    <t>IMPUESTO SOBRE LA RENTA</t>
  </si>
  <si>
    <t>APLICABLE SOBRE SUELDOS, SALARIOS Y DEMAS REMUNERACIONES, CUANDO EL</t>
  </si>
  <si>
    <t>ENRIQUECIMIENTO ANUAL EXCEDA DE 1,000 UNIDADES TRIBUTARIAS A PERCIBIR POR LAS</t>
  </si>
  <si>
    <t>PERSONAS NATURALES RESIDENCIADAS EN EL PAIS</t>
  </si>
  <si>
    <t>1.  APELLIDOS Y NOMBRES</t>
  </si>
  <si>
    <t>2.  CEDULA DE IDENTIDAD</t>
  </si>
  <si>
    <t>3.  No. DE RIF DEL CONTRIBUYENTE</t>
  </si>
  <si>
    <t>V</t>
  </si>
  <si>
    <t>X</t>
  </si>
  <si>
    <t>E</t>
  </si>
  <si>
    <t>4.  NOMBRE DE LAS EMPRESAS U ORGANISMOS DONDE TRABAJA</t>
  </si>
  <si>
    <t>5.  SI ES VARIACION MARQUE X EN EL</t>
  </si>
  <si>
    <t>6.  AÑO</t>
  </si>
  <si>
    <t>c.</t>
  </si>
  <si>
    <t>MES QUE CORRESPONDE</t>
  </si>
  <si>
    <t>GRAVABLE</t>
  </si>
  <si>
    <t xml:space="preserve">   MARZO             JUNIO               SEPT.            DIC.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</si>
  <si>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</si>
  <si>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</si>
  <si>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</si>
  <si>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</si>
  <si>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</si>
  <si>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</si>
  <si>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</si>
  <si>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</si>
  <si>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</si>
  <si>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t>Bs.</t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</si>
  <si>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</si>
  <si>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d)   </t>
    </r>
    <r>
      <rPr>
        <sz val="6"/>
        <rFont val="Tahoma"/>
        <family val="2"/>
      </rPr>
      <t>CANTIDAD POR PERCIBIR DE LA EMPRESA U ORGANISMO</t>
    </r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</si>
  <si>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</si>
  <si>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</si>
  <si>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</si>
  <si>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</si>
  <si>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</si>
  <si>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</si>
  <si>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</si>
  <si>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</si>
  <si>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</si>
  <si>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</si>
  <si>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</si>
  <si>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</si>
  <si>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 xml:space="preserve">          DE 750 UNIDADES TRIBUTARIAS        VER CUADRO     E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</si>
  <si>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</si>
  <si>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</si>
  <si>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</si>
  <si>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</si>
  <si>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</si>
  <si>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</si>
  <si>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</si>
  <si>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</si>
  <si>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</si>
  <si>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</si>
  <si>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</si>
  <si>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</si>
  <si>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</si>
  <si>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</si>
  <si>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TOTAL DESGRAVAMENES ESTIMADOS EN     C</t>
  </si>
  <si>
    <t>D</t>
  </si>
  <si>
    <t xml:space="preserve">  E     DESGRAVAMEN UNICO   (NO CONSIDERE OTRO DESGRAVAMEN )</t>
  </si>
  <si>
    <t>MONTO FIJO DEL DESGRAVAMEN   (ART. 61 DE LA LEY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</si>
  <si>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</si>
  <si>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</si>
  <si>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</si>
  <si>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</si>
  <si>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</si>
  <si>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</si>
  <si>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</si>
  <si>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</si>
  <si>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</si>
  <si>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</si>
  <si>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</si>
  <si>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</si>
  <si>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</si>
  <si>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</si>
  <si>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</si>
  <si>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</si>
  <si>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</si>
  <si>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</si>
  <si>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>IMPUESTOS RETENIDOS DE MAS EN AÑOS ANTERIORES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</si>
  <si>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</si>
  <si>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</si>
  <si>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</si>
  <si>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</si>
  <si>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</si>
  <si>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</si>
  <si>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</si>
  <si>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CALCULE EL PORCENTAJE INICIAL DE RETENCION APLICABLE SOBRE CADA PAGO O ABONO EN CUENTA QUE LE EFECTUEN EN EL AÑO GRAVABLE MEDIANTE LA SIGUIENTE EXPRESION</t>
  </si>
  <si>
    <t>J</t>
  </si>
  <si>
    <t>%</t>
  </si>
  <si>
    <r>
      <t xml:space="preserve">  TOTAL CASILLA   I    </t>
    </r>
    <r>
      <rPr>
        <sz val="7"/>
        <rFont val="Tahoma"/>
        <family val="2"/>
      </rPr>
      <t xml:space="preserve">       TOTAL CASILLA   B</t>
    </r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</si>
  <si>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</si>
  <si>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</si>
  <si>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</si>
  <si>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</si>
  <si>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</si>
  <si>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</si>
  <si>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</si>
  <si>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</si>
  <si>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</si>
  <si>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</si>
  <si>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t>x</t>
  </si>
  <si>
    <t>*</t>
  </si>
  <si>
    <t>POR LA FRACCION COMPRENDIDA HASTA Bs.</t>
  </si>
  <si>
    <t>TASA O ALICUOTA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</si>
  <si>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</si>
  <si>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</si>
  <si>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</si>
  <si>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</si>
  <si>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</si>
  <si>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</si>
  <si>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</si>
  <si>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</si>
  <si>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</si>
  <si>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</si>
  <si>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</si>
  <si>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</si>
  <si>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M</t>
    </r>
    <r>
      <rPr>
        <sz val="5.5"/>
        <rFont val="Tahoma"/>
        <family val="2"/>
      </rPr>
      <t xml:space="preserve">     CONSTANCIA DE RECEPCION Y VERIFICACION DE LA INFORMACION POR EL  AGENTE DE</t>
    </r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</si>
  <si>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</si>
  <si>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</si>
  <si>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</si>
  <si>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</si>
  <si>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</si>
  <si>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</si>
  <si>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r>
      <t xml:space="preserve">DECRETO DE EXONERACIÓN No 2.680 G. O. No. 41.077 del </t>
    </r>
    <r>
      <rPr>
        <b/>
        <sz val="7"/>
        <color rgb="FFFF0000"/>
        <rFont val="Tahoma"/>
        <family val="2"/>
      </rPr>
      <t>17/01/2017</t>
    </r>
  </si>
  <si>
    <t>Letra</t>
  </si>
  <si>
    <t>Un número en cada celda</t>
  </si>
  <si>
    <t>Apellidos y Nombres:</t>
  </si>
  <si>
    <t>Sueldo anual:</t>
  </si>
  <si>
    <t>Número de RIF:</t>
  </si>
  <si>
    <t>Cédula de Identidad:</t>
  </si>
  <si>
    <t>Bonificación de Fin de Año:</t>
  </si>
  <si>
    <t>Sueldo Mensual:</t>
  </si>
  <si>
    <t>Bono Vacacional:</t>
  </si>
  <si>
    <t>Porcentaje de Retención:</t>
  </si>
  <si>
    <t>Cantidad por Percibir por la Empresa u Organismo:</t>
  </si>
  <si>
    <t>Retención Mensual:</t>
  </si>
  <si>
    <t>Carga Familiar:</t>
  </si>
  <si>
    <t>Impuesto Retenido mensual:</t>
  </si>
  <si>
    <t>a. INSALUD O MINISTERIO NIVEL CENTRAL</t>
  </si>
  <si>
    <t>SOLO LLENAR LO QUE ESTA RESALTADO EN AMARILLO, EN LA INSTITUCION Y AL FINAL DE LA PLANILLA</t>
  </si>
  <si>
    <t>PEDRO PEREZ</t>
  </si>
</sst>
</file>

<file path=xl/styles.xml><?xml version="1.0" encoding="utf-8"?>
<styleSheet xmlns="http://schemas.openxmlformats.org/spreadsheetml/2006/main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0_);_(* \(#,##0\);_(* &quot;-&quot;_);_(@_)"/>
    <numFmt numFmtId="168" formatCode="_(* #,##0.0_);_(* \(#,##0.0\);_(* &quot;-&quot;??_);_(@_)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sz val="12"/>
      <color indexed="12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7"/>
      <color indexed="12"/>
      <name val="Tahoma"/>
      <family val="2"/>
    </font>
    <font>
      <sz val="6"/>
      <name val="Tahoma"/>
      <family val="2"/>
    </font>
    <font>
      <sz val="6"/>
      <color indexed="12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Tahoma"/>
      <family val="2"/>
    </font>
    <font>
      <sz val="14"/>
      <name val="Arial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b/>
      <sz val="8"/>
      <name val="Tahoma"/>
      <family val="2"/>
    </font>
    <font>
      <sz val="14"/>
      <name val="Monotype Sorts"/>
      <charset val="2"/>
    </font>
    <font>
      <b/>
      <u/>
      <sz val="11"/>
      <name val="Tahoma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Tahoma"/>
      <family val="2"/>
    </font>
    <font>
      <u val="singleAccounting"/>
      <sz val="7"/>
      <name val="Tahoma"/>
      <family val="2"/>
    </font>
    <font>
      <sz val="8"/>
      <color indexed="12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sz val="5.5"/>
      <color indexed="12"/>
      <name val="Tahoma"/>
      <family val="2"/>
    </font>
    <font>
      <sz val="11"/>
      <color theme="1"/>
      <name val="Calibri"/>
      <family val="2"/>
      <scheme val="minor"/>
    </font>
    <font>
      <b/>
      <sz val="7"/>
      <color rgb="FFFF000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9"/>
      <color indexed="12"/>
      <name val="Tahoma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3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39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9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7" fillId="0" borderId="0" applyFont="0" applyFill="0" applyBorder="0" applyAlignment="0" applyProtection="0"/>
  </cellStyleXfs>
  <cellXfs count="372">
    <xf numFmtId="0" fontId="0" fillId="0" borderId="0" xfId="0"/>
    <xf numFmtId="0" fontId="6" fillId="0" borderId="16" xfId="1" quotePrefix="1" applyFont="1" applyBorder="1" applyAlignment="1" applyProtection="1">
      <alignment horizontal="left"/>
    </xf>
    <xf numFmtId="0" fontId="6" fillId="0" borderId="0" xfId="1" quotePrefix="1" applyFont="1" applyBorder="1" applyAlignment="1" applyProtection="1">
      <alignment horizontal="left"/>
    </xf>
    <xf numFmtId="0" fontId="8" fillId="0" borderId="0" xfId="1" applyFont="1" applyBorder="1" applyProtection="1"/>
    <xf numFmtId="0" fontId="6" fillId="0" borderId="27" xfId="1" quotePrefix="1" applyFont="1" applyBorder="1" applyAlignment="1" applyProtection="1">
      <alignment horizontal="left"/>
    </xf>
    <xf numFmtId="0" fontId="8" fillId="0" borderId="15" xfId="1" applyFont="1" applyBorder="1" applyProtection="1"/>
    <xf numFmtId="0" fontId="9" fillId="0" borderId="0" xfId="1" applyFont="1" applyBorder="1" applyProtection="1"/>
    <xf numFmtId="0" fontId="9" fillId="0" borderId="0" xfId="1" applyFont="1" applyProtection="1"/>
    <xf numFmtId="0" fontId="2" fillId="0" borderId="0" xfId="0" applyFont="1" applyProtection="1"/>
    <xf numFmtId="0" fontId="8" fillId="0" borderId="0" xfId="0" applyFont="1" applyProtection="1"/>
    <xf numFmtId="4" fontId="8" fillId="0" borderId="0" xfId="0" applyNumberFormat="1" applyFont="1" applyProtection="1"/>
    <xf numFmtId="0" fontId="28" fillId="0" borderId="0" xfId="0" applyFont="1" applyAlignment="1" applyProtection="1">
      <alignment horizontal="right"/>
    </xf>
    <xf numFmtId="0" fontId="0" fillId="0" borderId="0" xfId="0" applyProtection="1"/>
    <xf numFmtId="0" fontId="2" fillId="0" borderId="0" xfId="1" applyFont="1" applyProtection="1"/>
    <xf numFmtId="0" fontId="2" fillId="0" borderId="0" xfId="1" applyFont="1" applyBorder="1" applyProtection="1"/>
    <xf numFmtId="0" fontId="1" fillId="0" borderId="0" xfId="1" applyProtection="1"/>
    <xf numFmtId="0" fontId="3" fillId="0" borderId="0" xfId="1" applyFont="1" applyAlignment="1" applyProtection="1">
      <alignment horizontal="centerContinuous"/>
    </xf>
    <xf numFmtId="0" fontId="2" fillId="0" borderId="0" xfId="1" applyFont="1" applyAlignment="1" applyProtection="1">
      <alignment horizontal="centerContinuous"/>
    </xf>
    <xf numFmtId="0" fontId="4" fillId="0" borderId="0" xfId="1" applyFont="1" applyBorder="1" applyProtection="1"/>
    <xf numFmtId="0" fontId="4" fillId="0" borderId="0" xfId="1" applyFont="1" applyProtection="1"/>
    <xf numFmtId="0" fontId="5" fillId="0" borderId="0" xfId="1" applyFont="1" applyAlignment="1" applyProtection="1">
      <alignment horizontal="centerContinuous"/>
    </xf>
    <xf numFmtId="0" fontId="6" fillId="0" borderId="0" xfId="1" applyFont="1" applyAlignment="1" applyProtection="1">
      <alignment horizontal="centerContinuous"/>
    </xf>
    <xf numFmtId="0" fontId="7" fillId="0" borderId="0" xfId="1" applyFont="1" applyProtection="1"/>
    <xf numFmtId="0" fontId="5" fillId="0" borderId="0" xfId="1" applyFont="1" applyProtection="1"/>
    <xf numFmtId="0" fontId="8" fillId="0" borderId="0" xfId="1" applyFont="1" applyProtection="1"/>
    <xf numFmtId="0" fontId="8" fillId="0" borderId="1" xfId="1" applyFont="1" applyBorder="1" applyProtection="1"/>
    <xf numFmtId="0" fontId="8" fillId="0" borderId="2" xfId="1" applyFont="1" applyBorder="1" applyProtection="1"/>
    <xf numFmtId="0" fontId="8" fillId="0" borderId="3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8" fillId="0" borderId="2" xfId="1" applyFont="1" applyBorder="1" applyAlignment="1" applyProtection="1">
      <alignment horizontal="centerContinuous"/>
    </xf>
    <xf numFmtId="0" fontId="8" fillId="0" borderId="4" xfId="1" applyFont="1" applyBorder="1" applyAlignment="1" applyProtection="1">
      <alignment horizontal="centerContinuous"/>
    </xf>
    <xf numFmtId="0" fontId="11" fillId="0" borderId="7" xfId="1" applyFont="1" applyBorder="1" applyAlignment="1" applyProtection="1">
      <alignment horizontal="center"/>
    </xf>
    <xf numFmtId="0" fontId="12" fillId="0" borderId="8" xfId="1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centerContinuous"/>
    </xf>
    <xf numFmtId="0" fontId="8" fillId="0" borderId="12" xfId="1" applyFont="1" applyBorder="1" applyAlignment="1" applyProtection="1">
      <alignment horizontal="centerContinuous"/>
    </xf>
    <xf numFmtId="0" fontId="8" fillId="0" borderId="6" xfId="1" applyFont="1" applyBorder="1" applyAlignment="1" applyProtection="1">
      <alignment horizontal="centerContinuous"/>
    </xf>
    <xf numFmtId="0" fontId="8" fillId="0" borderId="13" xfId="1" applyFont="1" applyBorder="1" applyAlignment="1" applyProtection="1">
      <alignment horizontal="centerContinuous"/>
    </xf>
    <xf numFmtId="0" fontId="8" fillId="0" borderId="0" xfId="1" applyFont="1" applyBorder="1" applyAlignment="1" applyProtection="1">
      <alignment horizontal="centerContinuous"/>
    </xf>
    <xf numFmtId="0" fontId="8" fillId="0" borderId="14" xfId="1" applyFont="1" applyBorder="1" applyAlignment="1" applyProtection="1">
      <alignment horizontal="centerContinuous"/>
    </xf>
    <xf numFmtId="0" fontId="8" fillId="0" borderId="15" xfId="1" applyFont="1" applyBorder="1" applyAlignment="1" applyProtection="1">
      <alignment horizontal="centerContinuous"/>
    </xf>
    <xf numFmtId="0" fontId="8" fillId="0" borderId="7" xfId="1" quotePrefix="1" applyFont="1" applyBorder="1" applyAlignment="1" applyProtection="1">
      <alignment horizontal="left"/>
    </xf>
    <xf numFmtId="0" fontId="8" fillId="0" borderId="6" xfId="1" applyFont="1" applyBorder="1" applyProtection="1"/>
    <xf numFmtId="0" fontId="8" fillId="0" borderId="13" xfId="1" applyFont="1" applyBorder="1" applyProtection="1"/>
    <xf numFmtId="0" fontId="6" fillId="0" borderId="25" xfId="1" applyFont="1" applyBorder="1" applyProtection="1"/>
    <xf numFmtId="0" fontId="6" fillId="0" borderId="26" xfId="1" applyFont="1" applyBorder="1" applyProtection="1"/>
    <xf numFmtId="0" fontId="8" fillId="0" borderId="26" xfId="1" applyFont="1" applyBorder="1" applyProtection="1"/>
    <xf numFmtId="0" fontId="17" fillId="0" borderId="16" xfId="1" quotePrefix="1" applyFont="1" applyBorder="1" applyAlignment="1" applyProtection="1">
      <alignment horizontal="left"/>
    </xf>
    <xf numFmtId="0" fontId="17" fillId="0" borderId="0" xfId="1" quotePrefix="1" applyFont="1" applyBorder="1" applyAlignment="1" applyProtection="1">
      <alignment horizontal="left"/>
    </xf>
    <xf numFmtId="0" fontId="18" fillId="0" borderId="16" xfId="1" quotePrefix="1" applyFont="1" applyBorder="1" applyAlignment="1" applyProtection="1">
      <alignment horizontal="left"/>
    </xf>
    <xf numFmtId="0" fontId="18" fillId="0" borderId="0" xfId="1" quotePrefix="1" applyFont="1" applyBorder="1" applyAlignment="1" applyProtection="1">
      <alignment horizontal="left"/>
    </xf>
    <xf numFmtId="0" fontId="19" fillId="0" borderId="0" xfId="1" quotePrefix="1" applyFont="1" applyBorder="1" applyAlignment="1" applyProtection="1">
      <alignment horizontal="left"/>
    </xf>
    <xf numFmtId="0" fontId="8" fillId="0" borderId="16" xfId="1" applyFont="1" applyBorder="1" applyProtection="1"/>
    <xf numFmtId="0" fontId="19" fillId="0" borderId="0" xfId="1" applyFont="1" applyBorder="1" applyProtection="1"/>
    <xf numFmtId="0" fontId="8" fillId="0" borderId="11" xfId="1" applyFont="1" applyBorder="1" applyProtection="1"/>
    <xf numFmtId="0" fontId="8" fillId="0" borderId="33" xfId="1" applyFont="1" applyBorder="1" applyProtection="1"/>
    <xf numFmtId="0" fontId="19" fillId="0" borderId="33" xfId="1" applyFont="1" applyBorder="1" applyProtection="1"/>
    <xf numFmtId="0" fontId="8" fillId="0" borderId="36" xfId="1" applyFont="1" applyBorder="1" applyProtection="1"/>
    <xf numFmtId="0" fontId="6" fillId="0" borderId="37" xfId="1" applyFont="1" applyBorder="1" applyProtection="1"/>
    <xf numFmtId="0" fontId="6" fillId="0" borderId="0" xfId="1" applyFont="1" applyBorder="1" applyProtection="1"/>
    <xf numFmtId="0" fontId="6" fillId="0" borderId="17" xfId="1" applyFont="1" applyBorder="1" applyProtection="1"/>
    <xf numFmtId="0" fontId="8" fillId="0" borderId="18" xfId="1" applyFont="1" applyBorder="1" applyProtection="1"/>
    <xf numFmtId="0" fontId="8" fillId="0" borderId="24" xfId="1" applyFont="1" applyBorder="1" applyProtection="1"/>
    <xf numFmtId="0" fontId="6" fillId="0" borderId="38" xfId="1" applyFont="1" applyBorder="1" applyAlignment="1" applyProtection="1">
      <alignment horizontal="right" vertical="center"/>
    </xf>
    <xf numFmtId="0" fontId="6" fillId="0" borderId="21" xfId="1" applyFont="1" applyBorder="1" applyAlignment="1" applyProtection="1">
      <alignment horizontal="right"/>
    </xf>
    <xf numFmtId="0" fontId="2" fillId="0" borderId="22" xfId="1" applyFont="1" applyBorder="1" applyProtection="1"/>
    <xf numFmtId="0" fontId="2" fillId="0" borderId="21" xfId="1" applyFont="1" applyBorder="1" applyProtection="1"/>
    <xf numFmtId="164" fontId="9" fillId="0" borderId="0" xfId="4" applyFont="1" applyProtection="1"/>
    <xf numFmtId="0" fontId="6" fillId="0" borderId="11" xfId="1" applyFont="1" applyBorder="1" applyAlignment="1" applyProtection="1">
      <alignment horizontal="right" vertical="center"/>
    </xf>
    <xf numFmtId="0" fontId="6" fillId="0" borderId="33" xfId="1" applyFont="1" applyBorder="1" applyAlignment="1" applyProtection="1">
      <alignment horizontal="right"/>
    </xf>
    <xf numFmtId="0" fontId="6" fillId="0" borderId="35" xfId="1" applyFont="1" applyBorder="1" applyProtection="1"/>
    <xf numFmtId="0" fontId="6" fillId="0" borderId="33" xfId="1" applyFont="1" applyBorder="1" applyProtection="1"/>
    <xf numFmtId="0" fontId="7" fillId="0" borderId="0" xfId="1" applyFont="1" applyBorder="1" applyProtection="1"/>
    <xf numFmtId="0" fontId="6" fillId="0" borderId="0" xfId="1" quotePrefix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horizontal="center" vertical="center"/>
    </xf>
    <xf numFmtId="0" fontId="23" fillId="0" borderId="0" xfId="1" quotePrefix="1" applyFont="1" applyBorder="1" applyAlignment="1" applyProtection="1">
      <alignment horizontal="left"/>
    </xf>
    <xf numFmtId="0" fontId="8" fillId="0" borderId="14" xfId="1" applyFont="1" applyBorder="1" applyProtection="1"/>
    <xf numFmtId="0" fontId="9" fillId="0" borderId="0" xfId="1" applyFont="1" applyFill="1" applyProtection="1"/>
    <xf numFmtId="0" fontId="6" fillId="0" borderId="5" xfId="1" quotePrefix="1" applyFont="1" applyBorder="1" applyAlignment="1" applyProtection="1">
      <alignment horizontal="left"/>
    </xf>
    <xf numFmtId="0" fontId="6" fillId="0" borderId="6" xfId="1" applyFont="1" applyBorder="1" applyProtection="1"/>
    <xf numFmtId="0" fontId="8" fillId="0" borderId="40" xfId="1" applyFont="1" applyBorder="1" applyProtection="1"/>
    <xf numFmtId="0" fontId="8" fillId="0" borderId="0" xfId="1" applyFont="1" applyFill="1" applyBorder="1" applyProtection="1"/>
    <xf numFmtId="0" fontId="8" fillId="0" borderId="15" xfId="1" applyFont="1" applyFill="1" applyBorder="1" applyProtection="1"/>
    <xf numFmtId="0" fontId="8" fillId="0" borderId="41" xfId="1" applyFont="1" applyBorder="1" applyProtection="1"/>
    <xf numFmtId="0" fontId="12" fillId="0" borderId="33" xfId="1" quotePrefix="1" applyFont="1" applyBorder="1" applyAlignment="1" applyProtection="1">
      <alignment horizontal="right"/>
    </xf>
    <xf numFmtId="0" fontId="15" fillId="0" borderId="33" xfId="1" applyFont="1" applyFill="1" applyBorder="1" applyAlignment="1" applyProtection="1">
      <alignment horizontal="center"/>
    </xf>
    <xf numFmtId="0" fontId="12" fillId="0" borderId="33" xfId="1" quotePrefix="1" applyFont="1" applyFill="1" applyBorder="1" applyAlignment="1" applyProtection="1">
      <alignment horizontal="right"/>
    </xf>
    <xf numFmtId="0" fontId="12" fillId="0" borderId="33" xfId="1" applyFont="1" applyFill="1" applyBorder="1" applyProtection="1"/>
    <xf numFmtId="0" fontId="12" fillId="0" borderId="33" xfId="1" applyFont="1" applyBorder="1" applyProtection="1"/>
    <xf numFmtId="0" fontId="10" fillId="0" borderId="33" xfId="1" applyFont="1" applyBorder="1" applyProtection="1"/>
    <xf numFmtId="0" fontId="22" fillId="0" borderId="33" xfId="1" applyFont="1" applyBorder="1" applyAlignment="1" applyProtection="1">
      <alignment horizontal="center"/>
    </xf>
    <xf numFmtId="0" fontId="23" fillId="0" borderId="33" xfId="1" quotePrefix="1" applyFont="1" applyBorder="1" applyAlignment="1" applyProtection="1">
      <alignment horizontal="left"/>
    </xf>
    <xf numFmtId="0" fontId="8" fillId="0" borderId="34" xfId="1" applyFont="1" applyBorder="1" applyProtection="1"/>
    <xf numFmtId="0" fontId="5" fillId="0" borderId="33" xfId="1" applyFont="1" applyFill="1" applyBorder="1" applyAlignment="1" applyProtection="1">
      <alignment horizontal="centerContinuous"/>
    </xf>
    <xf numFmtId="0" fontId="5" fillId="0" borderId="36" xfId="1" applyFont="1" applyFill="1" applyBorder="1" applyAlignment="1" applyProtection="1">
      <alignment horizontal="centerContinuous"/>
    </xf>
    <xf numFmtId="0" fontId="5" fillId="0" borderId="6" xfId="1" applyFont="1" applyBorder="1" applyAlignment="1" applyProtection="1">
      <alignment horizontal="centerContinuous"/>
    </xf>
    <xf numFmtId="0" fontId="8" fillId="0" borderId="40" xfId="1" applyFont="1" applyBorder="1" applyAlignment="1" applyProtection="1">
      <alignment horizontal="centerContinuous"/>
    </xf>
    <xf numFmtId="0" fontId="8" fillId="0" borderId="11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 vertical="top"/>
    </xf>
    <xf numFmtId="0" fontId="9" fillId="0" borderId="0" xfId="1" applyFont="1" applyBorder="1" applyAlignment="1" applyProtection="1">
      <alignment vertical="top"/>
    </xf>
    <xf numFmtId="0" fontId="8" fillId="0" borderId="42" xfId="1" applyFont="1" applyBorder="1" applyAlignment="1" applyProtection="1">
      <alignment horizontal="center"/>
    </xf>
    <xf numFmtId="0" fontId="8" fillId="0" borderId="43" xfId="1" applyFont="1" applyBorder="1" applyProtection="1"/>
    <xf numFmtId="0" fontId="6" fillId="0" borderId="43" xfId="1" applyFont="1" applyBorder="1" applyProtection="1"/>
    <xf numFmtId="0" fontId="22" fillId="0" borderId="43" xfId="1" applyFont="1" applyBorder="1" applyAlignment="1" applyProtection="1">
      <alignment horizontal="center"/>
    </xf>
    <xf numFmtId="0" fontId="23" fillId="0" borderId="44" xfId="1" quotePrefix="1" applyFont="1" applyBorder="1" applyAlignment="1" applyProtection="1">
      <alignment horizontal="left"/>
    </xf>
    <xf numFmtId="0" fontId="8" fillId="0" borderId="45" xfId="1" applyFont="1" applyBorder="1" applyProtection="1"/>
    <xf numFmtId="0" fontId="6" fillId="0" borderId="11" xfId="1" quotePrefix="1" applyFont="1" applyBorder="1" applyAlignment="1" applyProtection="1">
      <alignment horizontal="left"/>
    </xf>
    <xf numFmtId="0" fontId="8" fillId="0" borderId="0" xfId="1" quotePrefix="1" applyFont="1" applyBorder="1" applyAlignment="1" applyProtection="1">
      <alignment horizontal="left"/>
    </xf>
    <xf numFmtId="0" fontId="8" fillId="0" borderId="14" xfId="1" applyFont="1" applyFill="1" applyBorder="1" applyProtection="1"/>
    <xf numFmtId="0" fontId="25" fillId="0" borderId="0" xfId="1" quotePrefix="1" applyFont="1" applyBorder="1" applyAlignment="1" applyProtection="1">
      <alignment horizontal="right"/>
    </xf>
    <xf numFmtId="0" fontId="15" fillId="0" borderId="0" xfId="1" applyFont="1" applyFill="1" applyBorder="1" applyAlignment="1" applyProtection="1">
      <alignment horizontal="center"/>
    </xf>
    <xf numFmtId="0" fontId="12" fillId="0" borderId="0" xfId="1" quotePrefix="1" applyFont="1" applyFill="1" applyBorder="1" applyAlignment="1" applyProtection="1">
      <alignment horizontal="right"/>
    </xf>
    <xf numFmtId="0" fontId="12" fillId="0" borderId="0" xfId="1" applyFont="1" applyFill="1" applyBorder="1" applyProtection="1"/>
    <xf numFmtId="0" fontId="10" fillId="0" borderId="0" xfId="1" applyFont="1" applyFill="1" applyBorder="1" applyProtection="1"/>
    <xf numFmtId="0" fontId="22" fillId="0" borderId="0" xfId="1" applyFont="1" applyFill="1" applyBorder="1" applyAlignment="1" applyProtection="1">
      <alignment horizontal="center"/>
    </xf>
    <xf numFmtId="0" fontId="23" fillId="0" borderId="43" xfId="1" quotePrefix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Continuous"/>
    </xf>
    <xf numFmtId="0" fontId="5" fillId="0" borderId="15" xfId="1" applyFont="1" applyFill="1" applyBorder="1" applyAlignment="1" applyProtection="1">
      <alignment horizontal="centerContinuous"/>
    </xf>
    <xf numFmtId="0" fontId="6" fillId="0" borderId="49" xfId="1" quotePrefix="1" applyFont="1" applyBorder="1" applyAlignment="1" applyProtection="1">
      <alignment horizontal="left"/>
    </xf>
    <xf numFmtId="0" fontId="8" fillId="0" borderId="50" xfId="1" applyFont="1" applyBorder="1" applyProtection="1"/>
    <xf numFmtId="0" fontId="8" fillId="0" borderId="50" xfId="1" applyFont="1" applyFill="1" applyBorder="1" applyProtection="1"/>
    <xf numFmtId="0" fontId="8" fillId="0" borderId="2" xfId="1" applyFont="1" applyFill="1" applyBorder="1" applyProtection="1"/>
    <xf numFmtId="0" fontId="8" fillId="0" borderId="51" xfId="1" applyFont="1" applyFill="1" applyBorder="1" applyProtection="1"/>
    <xf numFmtId="0" fontId="8" fillId="0" borderId="52" xfId="1" applyFont="1" applyFill="1" applyBorder="1" applyProtection="1"/>
    <xf numFmtId="0" fontId="8" fillId="0" borderId="42" xfId="1" applyFont="1" applyBorder="1" applyAlignment="1" applyProtection="1">
      <alignment horizontal="center" vertical="center"/>
    </xf>
    <xf numFmtId="0" fontId="6" fillId="0" borderId="43" xfId="1" applyFont="1" applyBorder="1" applyAlignment="1" applyProtection="1">
      <alignment vertical="center"/>
    </xf>
    <xf numFmtId="0" fontId="8" fillId="0" borderId="43" xfId="1" applyFont="1" applyBorder="1" applyAlignment="1" applyProtection="1">
      <alignment vertical="center"/>
    </xf>
    <xf numFmtId="0" fontId="8" fillId="0" borderId="43" xfId="1" applyFont="1" applyFill="1" applyBorder="1" applyAlignment="1" applyProtection="1">
      <alignment vertical="center"/>
    </xf>
    <xf numFmtId="0" fontId="22" fillId="0" borderId="43" xfId="1" applyFont="1" applyFill="1" applyBorder="1" applyAlignment="1" applyProtection="1">
      <alignment horizontal="center" vertical="center"/>
    </xf>
    <xf numFmtId="0" fontId="23" fillId="0" borderId="44" xfId="1" quotePrefix="1" applyFont="1" applyFill="1" applyBorder="1" applyAlignment="1" applyProtection="1">
      <alignment horizontal="left"/>
    </xf>
    <xf numFmtId="0" fontId="8" fillId="0" borderId="45" xfId="1" applyFont="1" applyFill="1" applyBorder="1" applyAlignment="1" applyProtection="1">
      <alignment vertical="center"/>
    </xf>
    <xf numFmtId="0" fontId="5" fillId="0" borderId="43" xfId="1" applyFont="1" applyFill="1" applyBorder="1" applyAlignment="1" applyProtection="1">
      <alignment horizontal="centerContinuous"/>
    </xf>
    <xf numFmtId="0" fontId="5" fillId="0" borderId="53" xfId="1" applyFont="1" applyFill="1" applyBorder="1" applyAlignment="1" applyProtection="1">
      <alignment horizontal="centerContinuous" vertical="center"/>
    </xf>
    <xf numFmtId="0" fontId="9" fillId="0" borderId="0" xfId="1" applyFont="1" applyBorder="1" applyAlignment="1" applyProtection="1">
      <alignment vertical="center"/>
    </xf>
    <xf numFmtId="0" fontId="12" fillId="0" borderId="0" xfId="1" quotePrefix="1" applyFont="1" applyFill="1" applyBorder="1" applyAlignment="1" applyProtection="1">
      <alignment horizontal="center"/>
    </xf>
    <xf numFmtId="165" fontId="3" fillId="0" borderId="0" xfId="2" applyFont="1" applyFill="1" applyBorder="1" applyAlignment="1" applyProtection="1">
      <alignment horizontal="centerContinuous"/>
    </xf>
    <xf numFmtId="165" fontId="24" fillId="0" borderId="0" xfId="2" applyFont="1" applyFill="1" applyBorder="1" applyAlignment="1" applyProtection="1">
      <alignment horizontal="centerContinuous"/>
    </xf>
    <xf numFmtId="0" fontId="23" fillId="0" borderId="33" xfId="1" quotePrefix="1" applyFont="1" applyFill="1" applyBorder="1" applyAlignment="1" applyProtection="1">
      <alignment horizontal="left"/>
    </xf>
    <xf numFmtId="0" fontId="8" fillId="0" borderId="5" xfId="1" applyFont="1" applyBorder="1" applyProtection="1"/>
    <xf numFmtId="0" fontId="8" fillId="0" borderId="6" xfId="1" applyFont="1" applyFill="1" applyBorder="1" applyProtection="1"/>
    <xf numFmtId="0" fontId="8" fillId="0" borderId="40" xfId="1" applyFont="1" applyFill="1" applyBorder="1" applyProtection="1"/>
    <xf numFmtId="0" fontId="8" fillId="0" borderId="42" xfId="1" applyFont="1" applyBorder="1" applyAlignment="1" applyProtection="1">
      <alignment vertical="center"/>
    </xf>
    <xf numFmtId="0" fontId="26" fillId="0" borderId="43" xfId="1" applyFont="1" applyFill="1" applyBorder="1" applyAlignment="1" applyProtection="1">
      <alignment vertical="center"/>
    </xf>
    <xf numFmtId="0" fontId="5" fillId="0" borderId="44" xfId="1" applyFont="1" applyFill="1" applyBorder="1" applyAlignment="1" applyProtection="1">
      <alignment horizontal="centerContinuous"/>
    </xf>
    <xf numFmtId="0" fontId="8" fillId="0" borderId="47" xfId="1" applyFont="1" applyFill="1" applyBorder="1" applyAlignment="1" applyProtection="1">
      <alignment horizontal="centerContinuous" vertical="center"/>
    </xf>
    <xf numFmtId="0" fontId="6" fillId="0" borderId="54" xfId="1" quotePrefix="1" applyFont="1" applyBorder="1" applyAlignment="1" applyProtection="1">
      <alignment horizontal="left"/>
    </xf>
    <xf numFmtId="0" fontId="8" fillId="0" borderId="55" xfId="1" applyFont="1" applyBorder="1" applyProtection="1"/>
    <xf numFmtId="0" fontId="8" fillId="0" borderId="55" xfId="1" applyFont="1" applyFill="1" applyBorder="1" applyProtection="1"/>
    <xf numFmtId="0" fontId="8" fillId="0" borderId="56" xfId="1" applyFont="1" applyFill="1" applyBorder="1" applyProtection="1"/>
    <xf numFmtId="0" fontId="8" fillId="0" borderId="16" xfId="1" applyFont="1" applyBorder="1" applyAlignment="1" applyProtection="1">
      <alignment horizontal="center"/>
    </xf>
    <xf numFmtId="0" fontId="5" fillId="0" borderId="33" xfId="1" applyFont="1" applyFill="1" applyBorder="1" applyProtection="1"/>
    <xf numFmtId="0" fontId="8" fillId="0" borderId="34" xfId="1" applyFont="1" applyFill="1" applyBorder="1" applyProtection="1"/>
    <xf numFmtId="0" fontId="12" fillId="0" borderId="33" xfId="1" applyFont="1" applyFill="1" applyBorder="1" applyAlignment="1" applyProtection="1">
      <alignment horizontal="center"/>
    </xf>
    <xf numFmtId="0" fontId="8" fillId="0" borderId="0" xfId="1" quotePrefix="1" applyFont="1" applyFill="1" applyBorder="1" applyAlignment="1" applyProtection="1">
      <alignment horizontal="left"/>
    </xf>
    <xf numFmtId="0" fontId="5" fillId="0" borderId="0" xfId="1" applyFont="1" applyFill="1" applyBorder="1" applyProtection="1"/>
    <xf numFmtId="0" fontId="2" fillId="0" borderId="0" xfId="1" applyFont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0" fontId="27" fillId="0" borderId="0" xfId="1" applyFont="1" applyBorder="1" applyProtection="1"/>
    <xf numFmtId="0" fontId="5" fillId="0" borderId="0" xfId="1" applyFont="1" applyBorder="1" applyProtection="1"/>
    <xf numFmtId="167" fontId="5" fillId="0" borderId="0" xfId="1" applyNumberFormat="1" applyFont="1" applyFill="1" applyBorder="1" applyProtection="1"/>
    <xf numFmtId="0" fontId="28" fillId="0" borderId="0" xfId="1" applyFont="1" applyFill="1" applyBorder="1" applyAlignment="1" applyProtection="1">
      <alignment horizontal="center"/>
    </xf>
    <xf numFmtId="0" fontId="5" fillId="0" borderId="6" xfId="1" quotePrefix="1" applyFont="1" applyFill="1" applyBorder="1" applyAlignment="1" applyProtection="1">
      <alignment horizontal="left"/>
    </xf>
    <xf numFmtId="0" fontId="8" fillId="0" borderId="13" xfId="1" applyFont="1" applyFill="1" applyBorder="1" applyProtection="1"/>
    <xf numFmtId="0" fontId="8" fillId="0" borderId="16" xfId="1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horizontal="center" vertical="center"/>
    </xf>
    <xf numFmtId="0" fontId="23" fillId="0" borderId="18" xfId="1" quotePrefix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Continuous" vertical="center"/>
    </xf>
    <xf numFmtId="0" fontId="8" fillId="0" borderId="24" xfId="1" applyFont="1" applyFill="1" applyBorder="1" applyAlignment="1" applyProtection="1">
      <alignment horizontal="centerContinuous" vertical="center"/>
    </xf>
    <xf numFmtId="0" fontId="6" fillId="0" borderId="57" xfId="1" quotePrefix="1" applyFont="1" applyBorder="1" applyAlignment="1" applyProtection="1">
      <alignment horizontal="left" vertical="center"/>
    </xf>
    <xf numFmtId="0" fontId="8" fillId="0" borderId="58" xfId="1" applyFont="1" applyBorder="1" applyAlignment="1" applyProtection="1">
      <alignment vertical="center"/>
    </xf>
    <xf numFmtId="0" fontId="8" fillId="0" borderId="58" xfId="1" applyFont="1" applyFill="1" applyBorder="1" applyAlignment="1" applyProtection="1">
      <alignment vertical="center"/>
    </xf>
    <xf numFmtId="0" fontId="22" fillId="0" borderId="58" xfId="1" applyFont="1" applyFill="1" applyBorder="1" applyAlignment="1" applyProtection="1">
      <alignment horizontal="center" vertical="center"/>
    </xf>
    <xf numFmtId="0" fontId="20" fillId="0" borderId="58" xfId="1" applyFont="1" applyFill="1" applyBorder="1" applyAlignment="1" applyProtection="1">
      <alignment horizontal="center" vertical="center"/>
    </xf>
    <xf numFmtId="0" fontId="29" fillId="0" borderId="58" xfId="1" applyFont="1" applyFill="1" applyBorder="1" applyAlignment="1" applyProtection="1">
      <alignment horizontal="center" vertical="center"/>
    </xf>
    <xf numFmtId="0" fontId="23" fillId="0" borderId="58" xfId="1" quotePrefix="1" applyFont="1" applyFill="1" applyBorder="1" applyAlignment="1" applyProtection="1">
      <alignment horizontal="left"/>
    </xf>
    <xf numFmtId="0" fontId="8" fillId="0" borderId="59" xfId="1" applyFont="1" applyFill="1" applyBorder="1" applyAlignment="1" applyProtection="1">
      <alignment vertical="center"/>
    </xf>
    <xf numFmtId="0" fontId="5" fillId="0" borderId="58" xfId="1" applyFont="1" applyFill="1" applyBorder="1" applyAlignment="1" applyProtection="1">
      <alignment horizontal="centerContinuous" vertical="center"/>
    </xf>
    <xf numFmtId="0" fontId="5" fillId="0" borderId="61" xfId="1" applyFont="1" applyFill="1" applyBorder="1" applyAlignment="1" applyProtection="1">
      <alignment horizontal="centerContinuous" vertical="center"/>
    </xf>
    <xf numFmtId="0" fontId="30" fillId="0" borderId="0" xfId="1" applyFont="1" applyBorder="1" applyProtection="1"/>
    <xf numFmtId="0" fontId="5" fillId="0" borderId="16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center" vertical="center"/>
    </xf>
    <xf numFmtId="0" fontId="31" fillId="0" borderId="0" xfId="1" applyFont="1" applyBorder="1" applyAlignment="1" applyProtection="1">
      <alignment horizontal="centerContinuous" vertical="justify"/>
    </xf>
    <xf numFmtId="0" fontId="6" fillId="0" borderId="0" xfId="1" applyFont="1" applyFill="1" applyBorder="1" applyAlignment="1" applyProtection="1">
      <alignment horizontal="centerContinuous" vertical="center"/>
    </xf>
    <xf numFmtId="0" fontId="5" fillId="0" borderId="0" xfId="1" applyFont="1" applyFill="1" applyBorder="1" applyAlignment="1" applyProtection="1">
      <alignment vertical="center"/>
    </xf>
    <xf numFmtId="165" fontId="32" fillId="0" borderId="0" xfId="1" applyNumberFormat="1" applyFont="1" applyFill="1" applyBorder="1" applyAlignment="1" applyProtection="1">
      <alignment horizontal="centerContinuous" vertical="justify"/>
    </xf>
    <xf numFmtId="0" fontId="5" fillId="0" borderId="0" xfId="1" applyFont="1" applyFill="1" applyBorder="1" applyAlignment="1" applyProtection="1">
      <alignment horizontal="centerContinuous" vertical="center"/>
    </xf>
    <xf numFmtId="0" fontId="5" fillId="0" borderId="0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15" fillId="0" borderId="0" xfId="1" quotePrefix="1" applyFont="1" applyBorder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Continuous" vertical="justify"/>
    </xf>
    <xf numFmtId="2" fontId="3" fillId="0" borderId="0" xfId="1" applyNumberFormat="1" applyFont="1" applyFill="1" applyBorder="1" applyAlignment="1" applyProtection="1">
      <alignment horizontal="centerContinuous" vertical="center"/>
    </xf>
    <xf numFmtId="0" fontId="3" fillId="0" borderId="0" xfId="1" applyFont="1" applyFill="1" applyBorder="1" applyAlignment="1" applyProtection="1">
      <alignment horizontal="centerContinuous" vertical="center"/>
    </xf>
    <xf numFmtId="0" fontId="8" fillId="0" borderId="62" xfId="1" applyFont="1" applyBorder="1" applyProtection="1"/>
    <xf numFmtId="0" fontId="6" fillId="0" borderId="63" xfId="1" quotePrefix="1" applyFont="1" applyBorder="1" applyAlignment="1" applyProtection="1">
      <alignment horizontal="left"/>
    </xf>
    <xf numFmtId="0" fontId="8" fillId="0" borderId="4" xfId="1" applyFont="1" applyBorder="1" applyProtection="1"/>
    <xf numFmtId="0" fontId="8" fillId="0" borderId="16" xfId="1" quotePrefix="1" applyFont="1" applyBorder="1" applyAlignment="1" applyProtection="1">
      <alignment horizontal="left"/>
    </xf>
    <xf numFmtId="0" fontId="3" fillId="0" borderId="0" xfId="1" applyFont="1" applyFill="1" applyBorder="1" applyProtection="1"/>
    <xf numFmtId="0" fontId="3" fillId="0" borderId="15" xfId="1" applyFont="1" applyFill="1" applyBorder="1" applyProtection="1"/>
    <xf numFmtId="0" fontId="8" fillId="0" borderId="16" xfId="1" quotePrefix="1" applyFont="1" applyBorder="1" applyAlignment="1" applyProtection="1">
      <alignment horizontal="left" vertical="center"/>
    </xf>
    <xf numFmtId="0" fontId="34" fillId="0" borderId="0" xfId="1" applyFont="1" applyBorder="1" applyAlignment="1" applyProtection="1">
      <alignment horizontal="centerContinuous" vertical="justify"/>
    </xf>
    <xf numFmtId="0" fontId="26" fillId="0" borderId="0" xfId="1" applyFont="1" applyBorder="1" applyAlignment="1" applyProtection="1">
      <alignment horizontal="centerContinuous" vertical="justify"/>
    </xf>
    <xf numFmtId="0" fontId="26" fillId="0" borderId="0" xfId="1" applyFont="1" applyBorder="1" applyAlignment="1" applyProtection="1">
      <alignment vertical="center"/>
    </xf>
    <xf numFmtId="165" fontId="26" fillId="0" borderId="0" xfId="1" applyNumberFormat="1" applyFont="1" applyBorder="1" applyAlignment="1" applyProtection="1">
      <alignment vertical="center"/>
    </xf>
    <xf numFmtId="165" fontId="8" fillId="0" borderId="43" xfId="0" applyNumberFormat="1" applyFont="1" applyFill="1" applyBorder="1" applyAlignment="1" applyProtection="1">
      <alignment horizontal="centerContinuous" vertical="center"/>
    </xf>
    <xf numFmtId="0" fontId="8" fillId="0" borderId="43" xfId="0" applyFont="1" applyFill="1" applyBorder="1" applyAlignment="1" applyProtection="1">
      <alignment horizontal="centerContinuous" vertical="center"/>
    </xf>
    <xf numFmtId="4" fontId="8" fillId="0" borderId="43" xfId="0" applyNumberFormat="1" applyFont="1" applyFill="1" applyBorder="1" applyAlignment="1" applyProtection="1">
      <alignment horizontal="centerContinuous" vertical="center"/>
    </xf>
    <xf numFmtId="0" fontId="8" fillId="0" borderId="43" xfId="0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Continuous" vertical="center"/>
    </xf>
    <xf numFmtId="0" fontId="35" fillId="0" borderId="0" xfId="1" applyFont="1" applyFill="1" applyBorder="1" applyAlignment="1" applyProtection="1">
      <alignment vertical="center"/>
    </xf>
    <xf numFmtId="0" fontId="2" fillId="0" borderId="15" xfId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4" fontId="8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vertical="center"/>
    </xf>
    <xf numFmtId="0" fontId="8" fillId="2" borderId="16" xfId="1" applyFont="1" applyFill="1" applyBorder="1" applyProtection="1"/>
    <xf numFmtId="0" fontId="8" fillId="2" borderId="0" xfId="1" applyFont="1" applyFill="1" applyBorder="1" applyAlignment="1" applyProtection="1">
      <alignment horizontal="centerContinuous"/>
    </xf>
    <xf numFmtId="0" fontId="8" fillId="2" borderId="0" xfId="1" applyFont="1" applyFill="1" applyBorder="1" applyProtection="1"/>
    <xf numFmtId="0" fontId="8" fillId="2" borderId="0" xfId="1" applyFont="1" applyFill="1" applyBorder="1" applyAlignment="1" applyProtection="1"/>
    <xf numFmtId="0" fontId="8" fillId="2" borderId="15" xfId="1" applyFont="1" applyFill="1" applyBorder="1" applyAlignment="1" applyProtection="1">
      <alignment horizontal="centerContinuous"/>
    </xf>
    <xf numFmtId="165" fontId="8" fillId="0" borderId="0" xfId="2" applyFont="1" applyBorder="1" applyAlignment="1" applyProtection="1">
      <alignment horizontal="centerContinuous"/>
    </xf>
    <xf numFmtId="0" fontId="8" fillId="0" borderId="0" xfId="1" quotePrefix="1" applyFont="1" applyBorder="1" applyAlignment="1" applyProtection="1">
      <alignment horizontal="fill"/>
    </xf>
    <xf numFmtId="165" fontId="8" fillId="0" borderId="0" xfId="2" applyFont="1" applyBorder="1" applyAlignment="1" applyProtection="1">
      <alignment horizontal="right"/>
    </xf>
    <xf numFmtId="2" fontId="8" fillId="0" borderId="0" xfId="1" applyNumberFormat="1" applyFont="1" applyBorder="1" applyAlignment="1" applyProtection="1">
      <alignment horizontal="center"/>
    </xf>
    <xf numFmtId="10" fontId="8" fillId="0" borderId="0" xfId="3" applyNumberFormat="1" applyFont="1" applyBorder="1" applyAlignment="1" applyProtection="1">
      <alignment horizontal="centerContinuous"/>
    </xf>
    <xf numFmtId="168" fontId="8" fillId="0" borderId="0" xfId="2" applyNumberFormat="1" applyFont="1" applyBorder="1" applyAlignment="1" applyProtection="1">
      <alignment horizontal="centerContinuous"/>
    </xf>
    <xf numFmtId="165" fontId="8" fillId="0" borderId="0" xfId="2" quotePrefix="1" applyFont="1" applyBorder="1" applyAlignment="1" applyProtection="1">
      <alignment horizontal="left"/>
    </xf>
    <xf numFmtId="0" fontId="8" fillId="0" borderId="63" xfId="1" applyFont="1" applyBorder="1" applyProtection="1"/>
    <xf numFmtId="165" fontId="8" fillId="0" borderId="2" xfId="2" applyFont="1" applyBorder="1" applyAlignment="1" applyProtection="1">
      <alignment horizontal="centerContinuous"/>
    </xf>
    <xf numFmtId="165" fontId="8" fillId="0" borderId="2" xfId="2" applyFont="1" applyBorder="1" applyProtection="1"/>
    <xf numFmtId="0" fontId="8" fillId="0" borderId="64" xfId="1" applyFont="1" applyBorder="1" applyProtection="1"/>
    <xf numFmtId="0" fontId="6" fillId="0" borderId="2" xfId="1" applyFont="1" applyBorder="1" applyProtection="1"/>
    <xf numFmtId="0" fontId="30" fillId="0" borderId="16" xfId="1" quotePrefix="1" applyFont="1" applyBorder="1" applyAlignment="1" applyProtection="1">
      <alignment horizontal="left"/>
    </xf>
    <xf numFmtId="165" fontId="8" fillId="0" borderId="0" xfId="2" applyFont="1" applyBorder="1" applyProtection="1"/>
    <xf numFmtId="0" fontId="22" fillId="0" borderId="0" xfId="1" applyFont="1" applyBorder="1" applyProtection="1"/>
    <xf numFmtId="49" fontId="22" fillId="0" borderId="0" xfId="1" applyNumberFormat="1" applyFont="1" applyBorder="1" applyProtection="1"/>
    <xf numFmtId="0" fontId="26" fillId="0" borderId="0" xfId="1" applyFont="1" applyBorder="1" applyProtection="1"/>
    <xf numFmtId="14" fontId="8" fillId="0" borderId="0" xfId="1" applyNumberFormat="1" applyFont="1" applyBorder="1" applyProtection="1"/>
    <xf numFmtId="0" fontId="30" fillId="0" borderId="42" xfId="1" applyFont="1" applyBorder="1" applyProtection="1"/>
    <xf numFmtId="0" fontId="30" fillId="0" borderId="43" xfId="1" applyFont="1" applyBorder="1" applyProtection="1"/>
    <xf numFmtId="0" fontId="30" fillId="0" borderId="43" xfId="1" applyFont="1" applyBorder="1" applyAlignment="1" applyProtection="1">
      <alignment horizontal="center"/>
    </xf>
    <xf numFmtId="0" fontId="30" fillId="0" borderId="45" xfId="1" applyFont="1" applyBorder="1" applyProtection="1"/>
    <xf numFmtId="0" fontId="30" fillId="0" borderId="53" xfId="1" applyFont="1" applyBorder="1" applyProtection="1"/>
    <xf numFmtId="0" fontId="36" fillId="0" borderId="0" xfId="1" applyFont="1" applyBorder="1" applyProtection="1"/>
    <xf numFmtId="0" fontId="28" fillId="0" borderId="0" xfId="0" applyFont="1" applyProtection="1"/>
    <xf numFmtId="4" fontId="28" fillId="0" borderId="0" xfId="0" applyNumberFormat="1" applyFont="1" applyProtection="1"/>
    <xf numFmtId="0" fontId="42" fillId="0" borderId="0" xfId="1" applyFont="1" applyProtection="1"/>
    <xf numFmtId="0" fontId="43" fillId="0" borderId="0" xfId="0" applyFont="1" applyProtection="1"/>
    <xf numFmtId="0" fontId="42" fillId="0" borderId="0" xfId="0" applyFont="1" applyProtection="1"/>
    <xf numFmtId="0" fontId="28" fillId="7" borderId="0" xfId="0" applyFont="1" applyFill="1" applyProtection="1">
      <protection locked="0"/>
    </xf>
    <xf numFmtId="4" fontId="28" fillId="7" borderId="0" xfId="0" applyNumberFormat="1" applyFont="1" applyFill="1" applyProtection="1">
      <protection locked="0"/>
    </xf>
    <xf numFmtId="0" fontId="28" fillId="7" borderId="66" xfId="0" applyFont="1" applyFill="1" applyBorder="1" applyProtection="1">
      <protection locked="0"/>
    </xf>
    <xf numFmtId="0" fontId="28" fillId="7" borderId="67" xfId="0" applyFont="1" applyFill="1" applyBorder="1" applyProtection="1">
      <protection locked="0"/>
    </xf>
    <xf numFmtId="0" fontId="28" fillId="7" borderId="68" xfId="0" applyFont="1" applyFill="1" applyBorder="1" applyProtection="1">
      <protection locked="0"/>
    </xf>
    <xf numFmtId="0" fontId="28" fillId="7" borderId="69" xfId="0" applyFont="1" applyFill="1" applyBorder="1" applyProtection="1">
      <protection locked="0"/>
    </xf>
    <xf numFmtId="0" fontId="28" fillId="0" borderId="0" xfId="0" applyFont="1" applyBorder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2" fontId="28" fillId="0" borderId="0" xfId="0" applyNumberFormat="1" applyFont="1" applyAlignment="1" applyProtection="1">
      <alignment horizontal="center"/>
    </xf>
    <xf numFmtId="2" fontId="20" fillId="0" borderId="0" xfId="0" applyNumberFormat="1" applyFont="1" applyFill="1" applyBorder="1" applyAlignment="1" applyProtection="1">
      <alignment horizontal="center" vertical="center"/>
    </xf>
    <xf numFmtId="165" fontId="3" fillId="0" borderId="7" xfId="2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65" fontId="3" fillId="0" borderId="46" xfId="0" applyNumberFormat="1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165" fontId="3" fillId="0" borderId="60" xfId="2" applyNumberFormat="1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" fontId="3" fillId="0" borderId="7" xfId="1" applyNumberFormat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40" xfId="1" applyFont="1" applyFill="1" applyBorder="1" applyAlignment="1" applyProtection="1">
      <alignment horizontal="center" vertical="center"/>
    </xf>
    <xf numFmtId="166" fontId="3" fillId="0" borderId="7" xfId="2" applyNumberFormat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165" fontId="3" fillId="0" borderId="46" xfId="2" applyNumberFormat="1" applyFont="1" applyFill="1" applyBorder="1" applyAlignment="1" applyProtection="1">
      <alignment horizontal="center"/>
    </xf>
    <xf numFmtId="165" fontId="3" fillId="0" borderId="44" xfId="2" applyNumberFormat="1" applyFont="1" applyFill="1" applyBorder="1" applyAlignment="1" applyProtection="1">
      <alignment horizontal="center"/>
    </xf>
    <xf numFmtId="165" fontId="3" fillId="0" borderId="47" xfId="2" applyNumberFormat="1" applyFont="1" applyFill="1" applyBorder="1" applyAlignment="1" applyProtection="1">
      <alignment horizontal="center"/>
    </xf>
    <xf numFmtId="0" fontId="8" fillId="0" borderId="17" xfId="1" applyFont="1" applyFill="1" applyBorder="1" applyAlignment="1" applyProtection="1"/>
    <xf numFmtId="0" fontId="8" fillId="0" borderId="18" xfId="1" applyFont="1" applyFill="1" applyBorder="1" applyAlignment="1" applyProtection="1"/>
    <xf numFmtId="0" fontId="8" fillId="0" borderId="24" xfId="1" applyFont="1" applyFill="1" applyBorder="1" applyAlignment="1" applyProtection="1"/>
    <xf numFmtId="165" fontId="24" fillId="0" borderId="43" xfId="2" applyFont="1" applyFill="1" applyBorder="1" applyAlignment="1" applyProtection="1">
      <alignment horizontal="center"/>
    </xf>
    <xf numFmtId="0" fontId="1" fillId="0" borderId="43" xfId="1" applyFont="1" applyFill="1" applyBorder="1" applyAlignment="1" applyProtection="1">
      <alignment horizontal="center"/>
    </xf>
    <xf numFmtId="165" fontId="3" fillId="0" borderId="48" xfId="2" applyNumberFormat="1" applyFont="1" applyFill="1" applyBorder="1" applyAlignment="1" applyProtection="1">
      <alignment horizontal="center"/>
    </xf>
    <xf numFmtId="165" fontId="3" fillId="0" borderId="46" xfId="2" applyNumberFormat="1" applyFont="1" applyFill="1" applyBorder="1" applyAlignment="1" applyProtection="1">
      <alignment horizontal="center" vertical="center"/>
    </xf>
    <xf numFmtId="0" fontId="1" fillId="0" borderId="44" xfId="1" applyFont="1" applyFill="1" applyBorder="1" applyAlignment="1" applyProtection="1">
      <alignment horizontal="center" vertical="center"/>
    </xf>
    <xf numFmtId="165" fontId="12" fillId="0" borderId="33" xfId="1" applyNumberFormat="1" applyFont="1" applyFill="1" applyBorder="1" applyAlignment="1" applyProtection="1">
      <alignment horizontal="center"/>
    </xf>
    <xf numFmtId="0" fontId="1" fillId="0" borderId="33" xfId="1" applyFont="1" applyFill="1" applyBorder="1" applyAlignment="1" applyProtection="1">
      <alignment horizontal="center"/>
    </xf>
    <xf numFmtId="165" fontId="3" fillId="0" borderId="35" xfId="2" applyNumberFormat="1" applyFont="1" applyFill="1" applyBorder="1" applyAlignment="1" applyProtection="1">
      <alignment horizontal="center"/>
    </xf>
    <xf numFmtId="166" fontId="3" fillId="0" borderId="35" xfId="2" applyNumberFormat="1" applyFont="1" applyFill="1" applyBorder="1" applyAlignment="1" applyProtection="1">
      <alignment horizontal="center"/>
    </xf>
    <xf numFmtId="0" fontId="22" fillId="0" borderId="5" xfId="1" applyFont="1" applyBorder="1" applyAlignment="1" applyProtection="1">
      <alignment horizontal="center" vertical="center" wrapText="1"/>
    </xf>
    <xf numFmtId="0" fontId="21" fillId="0" borderId="6" xfId="1" applyFont="1" applyBorder="1" applyAlignment="1" applyProtection="1">
      <alignment horizontal="center" vertical="center" wrapText="1"/>
    </xf>
    <xf numFmtId="0" fontId="21" fillId="0" borderId="13" xfId="1" applyFont="1" applyBorder="1" applyAlignment="1" applyProtection="1">
      <alignment horizontal="center" vertical="center" wrapText="1"/>
    </xf>
    <xf numFmtId="165" fontId="3" fillId="0" borderId="7" xfId="2" applyFont="1" applyFill="1" applyBorder="1" applyAlignment="1" applyProtection="1">
      <alignment horizontal="center" vertical="center"/>
    </xf>
    <xf numFmtId="165" fontId="3" fillId="3" borderId="7" xfId="2" applyFont="1" applyFill="1" applyBorder="1" applyAlignment="1" applyProtection="1">
      <alignment horizontal="center" vertical="center"/>
    </xf>
    <xf numFmtId="0" fontId="1" fillId="3" borderId="6" xfId="1" applyFont="1" applyFill="1" applyBorder="1" applyAlignment="1" applyProtection="1">
      <alignment horizontal="center" vertical="center"/>
    </xf>
    <xf numFmtId="0" fontId="1" fillId="3" borderId="40" xfId="1" applyFont="1" applyFill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left" vertical="top" wrapText="1"/>
    </xf>
    <xf numFmtId="0" fontId="8" fillId="0" borderId="13" xfId="1" applyFont="1" applyBorder="1" applyAlignment="1" applyProtection="1">
      <alignment horizontal="left" vertical="top" wrapText="1"/>
    </xf>
    <xf numFmtId="0" fontId="11" fillId="5" borderId="7" xfId="1" applyFont="1" applyFill="1" applyBorder="1" applyAlignment="1" applyProtection="1">
      <alignment horizontal="left" vertical="center"/>
    </xf>
    <xf numFmtId="0" fontId="11" fillId="5" borderId="6" xfId="1" applyFont="1" applyFill="1" applyBorder="1" applyAlignment="1" applyProtection="1">
      <alignment horizontal="left" vertical="center"/>
    </xf>
    <xf numFmtId="0" fontId="11" fillId="5" borderId="13" xfId="1" applyFont="1" applyFill="1" applyBorder="1" applyAlignment="1" applyProtection="1">
      <alignment horizontal="left" vertical="center"/>
    </xf>
    <xf numFmtId="3" fontId="20" fillId="5" borderId="17" xfId="2" applyNumberFormat="1" applyFont="1" applyFill="1" applyBorder="1" applyAlignment="1" applyProtection="1">
      <alignment horizontal="center" vertical="center"/>
    </xf>
    <xf numFmtId="3" fontId="21" fillId="5" borderId="18" xfId="1" applyNumberFormat="1" applyFont="1" applyFill="1" applyBorder="1" applyAlignment="1" applyProtection="1">
      <alignment horizontal="center" vertical="center"/>
    </xf>
    <xf numFmtId="3" fontId="21" fillId="5" borderId="24" xfId="1" applyNumberFormat="1" applyFont="1" applyFill="1" applyBorder="1" applyAlignment="1" applyProtection="1">
      <alignment horizontal="center" vertical="center"/>
    </xf>
    <xf numFmtId="3" fontId="20" fillId="0" borderId="17" xfId="2" applyNumberFormat="1" applyFont="1" applyFill="1" applyBorder="1" applyAlignment="1" applyProtection="1">
      <alignment horizontal="center" vertical="center"/>
    </xf>
    <xf numFmtId="3" fontId="1" fillId="0" borderId="18" xfId="1" applyNumberFormat="1" applyFont="1" applyFill="1" applyBorder="1" applyAlignment="1" applyProtection="1">
      <alignment horizontal="center" vertical="center"/>
    </xf>
    <xf numFmtId="3" fontId="1" fillId="0" borderId="24" xfId="1" applyNumberFormat="1" applyFont="1" applyFill="1" applyBorder="1" applyAlignment="1" applyProtection="1">
      <alignment horizontal="center" vertical="center"/>
    </xf>
    <xf numFmtId="3" fontId="24" fillId="0" borderId="33" xfId="2" applyNumberFormat="1" applyFont="1" applyFill="1" applyBorder="1" applyAlignment="1" applyProtection="1">
      <alignment horizontal="center"/>
    </xf>
    <xf numFmtId="3" fontId="1" fillId="0" borderId="33" xfId="1" applyNumberFormat="1" applyFont="1" applyFill="1" applyBorder="1" applyAlignment="1" applyProtection="1">
      <alignment horizontal="center"/>
    </xf>
    <xf numFmtId="165" fontId="24" fillId="0" borderId="33" xfId="2" applyFont="1" applyFill="1" applyBorder="1" applyAlignment="1" applyProtection="1">
      <alignment horizontal="center"/>
    </xf>
    <xf numFmtId="165" fontId="20" fillId="0" borderId="35" xfId="2" applyNumberFormat="1" applyFont="1" applyFill="1" applyBorder="1" applyAlignment="1" applyProtection="1">
      <alignment horizontal="center"/>
    </xf>
    <xf numFmtId="0" fontId="15" fillId="0" borderId="65" xfId="1" applyFont="1" applyBorder="1" applyAlignment="1" applyProtection="1">
      <alignment horizontal="center" vertical="center" wrapText="1"/>
    </xf>
    <xf numFmtId="0" fontId="16" fillId="0" borderId="65" xfId="1" applyFont="1" applyBorder="1" applyAlignment="1" applyProtection="1">
      <alignment horizontal="center" vertical="center" wrapText="1"/>
    </xf>
    <xf numFmtId="0" fontId="12" fillId="0" borderId="20" xfId="1" applyFont="1" applyBorder="1" applyAlignment="1" applyProtection="1">
      <alignment horizontal="left"/>
    </xf>
    <xf numFmtId="0" fontId="12" fillId="0" borderId="21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0" fontId="12" fillId="0" borderId="22" xfId="1" applyFont="1" applyBorder="1" applyAlignment="1" applyProtection="1"/>
    <xf numFmtId="0" fontId="1" fillId="0" borderId="21" xfId="1" applyFont="1" applyBorder="1" applyAlignment="1" applyProtection="1"/>
    <xf numFmtId="0" fontId="1" fillId="0" borderId="31" xfId="1" applyFont="1" applyBorder="1" applyAlignment="1" applyProtection="1"/>
    <xf numFmtId="3" fontId="3" fillId="0" borderId="21" xfId="2" applyNumberFormat="1" applyFont="1" applyFill="1" applyBorder="1" applyAlignment="1" applyProtection="1">
      <alignment horizontal="left" vertical="center" wrapText="1"/>
    </xf>
    <xf numFmtId="3" fontId="1" fillId="0" borderId="21" xfId="1" applyNumberFormat="1" applyFont="1" applyFill="1" applyBorder="1" applyAlignment="1" applyProtection="1">
      <alignment horizontal="left" vertical="center" wrapText="1"/>
    </xf>
    <xf numFmtId="3" fontId="1" fillId="0" borderId="39" xfId="1" applyNumberFormat="1" applyFont="1" applyFill="1" applyBorder="1" applyAlignment="1" applyProtection="1">
      <alignment horizontal="left" vertical="center" wrapText="1"/>
    </xf>
    <xf numFmtId="3" fontId="3" fillId="0" borderId="33" xfId="2" applyNumberFormat="1" applyFont="1" applyFill="1" applyBorder="1" applyAlignment="1" applyProtection="1">
      <alignment horizontal="left" vertical="center" wrapText="1"/>
    </xf>
    <xf numFmtId="3" fontId="1" fillId="0" borderId="33" xfId="1" applyNumberFormat="1" applyFont="1" applyFill="1" applyBorder="1" applyAlignment="1" applyProtection="1">
      <alignment horizontal="left" vertical="center" wrapText="1"/>
    </xf>
    <xf numFmtId="3" fontId="1" fillId="0" borderId="36" xfId="1" applyNumberFormat="1" applyFont="1" applyFill="1" applyBorder="1" applyAlignment="1" applyProtection="1">
      <alignment horizontal="left" vertical="center" wrapText="1"/>
    </xf>
    <xf numFmtId="0" fontId="12" fillId="0" borderId="6" xfId="1" applyFont="1" applyBorder="1" applyAlignment="1" applyProtection="1">
      <alignment horizontal="center"/>
    </xf>
    <xf numFmtId="0" fontId="35" fillId="4" borderId="16" xfId="1" applyFont="1" applyFill="1" applyBorder="1" applyAlignment="1" applyProtection="1"/>
    <xf numFmtId="0" fontId="41" fillId="4" borderId="0" xfId="1" applyFont="1" applyFill="1" applyBorder="1" applyAlignment="1" applyProtection="1"/>
    <xf numFmtId="0" fontId="6" fillId="0" borderId="17" xfId="1" applyFont="1" applyBorder="1" applyAlignment="1" applyProtection="1"/>
    <xf numFmtId="0" fontId="1" fillId="0" borderId="18" xfId="1" applyFont="1" applyBorder="1" applyAlignment="1" applyProtection="1"/>
    <xf numFmtId="0" fontId="1" fillId="0" borderId="19" xfId="1" applyFont="1" applyBorder="1" applyAlignment="1" applyProtection="1"/>
    <xf numFmtId="4" fontId="12" fillId="0" borderId="20" xfId="0" applyNumberFormat="1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vertical="center"/>
    </xf>
    <xf numFmtId="0" fontId="1" fillId="0" borderId="23" xfId="1" applyFont="1" applyBorder="1" applyAlignment="1" applyProtection="1"/>
    <xf numFmtId="0" fontId="12" fillId="0" borderId="17" xfId="1" applyFont="1" applyBorder="1" applyAlignment="1" applyProtection="1">
      <alignment horizontal="center" vertical="center" wrapText="1"/>
    </xf>
    <xf numFmtId="0" fontId="1" fillId="0" borderId="18" xfId="1" applyFont="1" applyBorder="1" applyAlignment="1" applyProtection="1">
      <alignment horizontal="center" vertical="center" wrapText="1"/>
    </xf>
    <xf numFmtId="0" fontId="1" fillId="0" borderId="24" xfId="1" applyFont="1" applyBorder="1" applyAlignment="1" applyProtection="1">
      <alignment horizontal="center" vertical="center" wrapText="1"/>
    </xf>
    <xf numFmtId="0" fontId="1" fillId="0" borderId="30" xfId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1" fillId="0" borderId="15" xfId="1" applyFont="1" applyBorder="1" applyAlignment="1" applyProtection="1">
      <alignment horizontal="center" vertical="center" wrapText="1"/>
    </xf>
    <xf numFmtId="0" fontId="1" fillId="0" borderId="35" xfId="1" applyFont="1" applyBorder="1" applyAlignment="1" applyProtection="1">
      <alignment horizontal="center" vertical="center" wrapText="1"/>
    </xf>
    <xf numFmtId="0" fontId="1" fillId="0" borderId="33" xfId="1" applyFont="1" applyBorder="1" applyAlignment="1" applyProtection="1">
      <alignment horizontal="center" vertical="center" wrapText="1"/>
    </xf>
    <xf numFmtId="0" fontId="1" fillId="0" borderId="36" xfId="1" applyFont="1" applyBorder="1" applyAlignment="1" applyProtection="1">
      <alignment horizontal="center" vertical="center" wrapText="1"/>
    </xf>
    <xf numFmtId="0" fontId="6" fillId="0" borderId="27" xfId="1" applyFont="1" applyBorder="1" applyAlignment="1" applyProtection="1"/>
    <xf numFmtId="0" fontId="1" fillId="0" borderId="26" xfId="1" applyFont="1" applyBorder="1" applyAlignment="1" applyProtection="1"/>
    <xf numFmtId="0" fontId="1" fillId="0" borderId="28" xfId="1" applyFont="1" applyBorder="1" applyAlignment="1" applyProtection="1"/>
    <xf numFmtId="0" fontId="13" fillId="0" borderId="29" xfId="1" applyFont="1" applyBorder="1" applyAlignment="1" applyProtection="1">
      <alignment horizontal="center" vertical="center" wrapText="1"/>
    </xf>
    <xf numFmtId="0" fontId="14" fillId="0" borderId="18" xfId="1" applyFont="1" applyBorder="1" applyAlignment="1" applyProtection="1">
      <alignment horizontal="center" vertical="center" wrapText="1"/>
    </xf>
    <xf numFmtId="0" fontId="14" fillId="0" borderId="32" xfId="1" applyFont="1" applyBorder="1" applyAlignment="1" applyProtection="1">
      <alignment horizontal="center" vertical="center" wrapText="1"/>
    </xf>
    <xf numFmtId="0" fontId="14" fillId="0" borderId="21" xfId="1" applyFont="1" applyBorder="1" applyAlignment="1" applyProtection="1">
      <alignment horizontal="center" vertical="center" wrapText="1"/>
    </xf>
    <xf numFmtId="0" fontId="15" fillId="0" borderId="18" xfId="1" applyFont="1" applyBorder="1" applyAlignment="1" applyProtection="1">
      <alignment horizontal="center" vertical="center" wrapText="1"/>
    </xf>
    <xf numFmtId="0" fontId="16" fillId="0" borderId="19" xfId="1" applyFont="1" applyBorder="1" applyAlignment="1" applyProtection="1">
      <alignment horizontal="center" vertical="center" wrapText="1"/>
    </xf>
    <xf numFmtId="0" fontId="16" fillId="0" borderId="33" xfId="1" applyFont="1" applyBorder="1" applyAlignment="1" applyProtection="1">
      <alignment horizontal="center" vertical="center" wrapText="1"/>
    </xf>
    <xf numFmtId="0" fontId="16" fillId="0" borderId="34" xfId="1" applyFont="1" applyBorder="1" applyAlignment="1" applyProtection="1">
      <alignment horizontal="center" vertical="center" wrapText="1"/>
    </xf>
    <xf numFmtId="0" fontId="16" fillId="0" borderId="18" xfId="1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/>
    </xf>
    <xf numFmtId="0" fontId="1" fillId="0" borderId="10" xfId="1" applyFont="1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10" fillId="0" borderId="5" xfId="1" applyFont="1" applyBorder="1" applyAlignment="1" applyProtection="1">
      <alignment horizontal="left"/>
    </xf>
    <xf numFmtId="0" fontId="10" fillId="0" borderId="6" xfId="1" applyFont="1" applyBorder="1" applyAlignment="1" applyProtection="1"/>
    <xf numFmtId="0" fontId="10" fillId="0" borderId="5" xfId="1" applyFont="1" applyBorder="1" applyAlignment="1" applyProtection="1"/>
    <xf numFmtId="3" fontId="12" fillId="0" borderId="6" xfId="1" applyNumberFormat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11</xdr:col>
      <xdr:colOff>0</xdr:colOff>
      <xdr:row>5</xdr:row>
      <xdr:rowOff>0</xdr:rowOff>
    </xdr:to>
    <xdr:grpSp>
      <xdr:nvGrpSpPr>
        <xdr:cNvPr id="2" name="Group 60"/>
        <xdr:cNvGrpSpPr>
          <a:grpSpLocks/>
        </xdr:cNvGrpSpPr>
      </xdr:nvGrpSpPr>
      <xdr:grpSpPr bwMode="auto">
        <a:xfrm>
          <a:off x="4232031" y="152400"/>
          <a:ext cx="1219200" cy="439615"/>
          <a:chOff x="330" y="54"/>
          <a:chExt cx="125" cy="51"/>
        </a:xfrm>
      </xdr:grpSpPr>
      <xdr:sp macro="" textlink="">
        <xdr:nvSpPr>
          <xdr:cNvPr id="3" name="AutoShape 52"/>
          <xdr:cNvSpPr>
            <a:spLocks noChangeAspect="1" noChangeArrowheads="1" noTextEdit="1"/>
          </xdr:cNvSpPr>
        </xdr:nvSpPr>
        <xdr:spPr bwMode="auto">
          <a:xfrm>
            <a:off x="330" y="54"/>
            <a:ext cx="125" cy="5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</xdr:spPr>
      </xdr:sp>
      <xdr:sp macro="" textlink="">
        <xdr:nvSpPr>
          <xdr:cNvPr id="4" name="Freeform 54"/>
          <xdr:cNvSpPr>
            <a:spLocks noEditPoints="1"/>
          </xdr:cNvSpPr>
        </xdr:nvSpPr>
        <xdr:spPr bwMode="auto">
          <a:xfrm>
            <a:off x="360" y="69"/>
            <a:ext cx="23" cy="22"/>
          </a:xfrm>
          <a:custGeom>
            <a:avLst/>
            <a:gdLst>
              <a:gd name="T0" fmla="*/ 15 w 23"/>
              <a:gd name="T1" fmla="*/ 14 h 22"/>
              <a:gd name="T2" fmla="*/ 6 w 23"/>
              <a:gd name="T3" fmla="*/ 14 h 22"/>
              <a:gd name="T4" fmla="*/ 5 w 23"/>
              <a:gd name="T5" fmla="*/ 18 h 22"/>
              <a:gd name="T6" fmla="*/ 5 w 23"/>
              <a:gd name="T7" fmla="*/ 18 h 22"/>
              <a:gd name="T8" fmla="*/ 5 w 23"/>
              <a:gd name="T9" fmla="*/ 19 h 22"/>
              <a:gd name="T10" fmla="*/ 5 w 23"/>
              <a:gd name="T11" fmla="*/ 20 h 22"/>
              <a:gd name="T12" fmla="*/ 5 w 23"/>
              <a:gd name="T13" fmla="*/ 20 h 22"/>
              <a:gd name="T14" fmla="*/ 5 w 23"/>
              <a:gd name="T15" fmla="*/ 20 h 22"/>
              <a:gd name="T16" fmla="*/ 5 w 23"/>
              <a:gd name="T17" fmla="*/ 20 h 22"/>
              <a:gd name="T18" fmla="*/ 5 w 23"/>
              <a:gd name="T19" fmla="*/ 20 h 22"/>
              <a:gd name="T20" fmla="*/ 5 w 23"/>
              <a:gd name="T21" fmla="*/ 21 h 22"/>
              <a:gd name="T22" fmla="*/ 6 w 23"/>
              <a:gd name="T23" fmla="*/ 21 h 22"/>
              <a:gd name="T24" fmla="*/ 6 w 23"/>
              <a:gd name="T25" fmla="*/ 21 h 22"/>
              <a:gd name="T26" fmla="*/ 7 w 23"/>
              <a:gd name="T27" fmla="*/ 21 h 22"/>
              <a:gd name="T28" fmla="*/ 7 w 23"/>
              <a:gd name="T29" fmla="*/ 22 h 22"/>
              <a:gd name="T30" fmla="*/ 0 w 23"/>
              <a:gd name="T31" fmla="*/ 22 h 22"/>
              <a:gd name="T32" fmla="*/ 0 w 23"/>
              <a:gd name="T33" fmla="*/ 21 h 22"/>
              <a:gd name="T34" fmla="*/ 1 w 23"/>
              <a:gd name="T35" fmla="*/ 21 h 22"/>
              <a:gd name="T36" fmla="*/ 1 w 23"/>
              <a:gd name="T37" fmla="*/ 21 h 22"/>
              <a:gd name="T38" fmla="*/ 2 w 23"/>
              <a:gd name="T39" fmla="*/ 21 h 22"/>
              <a:gd name="T40" fmla="*/ 2 w 23"/>
              <a:gd name="T41" fmla="*/ 20 h 22"/>
              <a:gd name="T42" fmla="*/ 2 w 23"/>
              <a:gd name="T43" fmla="*/ 20 h 22"/>
              <a:gd name="T44" fmla="*/ 3 w 23"/>
              <a:gd name="T45" fmla="*/ 19 h 22"/>
              <a:gd name="T46" fmla="*/ 3 w 23"/>
              <a:gd name="T47" fmla="*/ 18 h 22"/>
              <a:gd name="T48" fmla="*/ 4 w 23"/>
              <a:gd name="T49" fmla="*/ 17 h 22"/>
              <a:gd name="T50" fmla="*/ 11 w 23"/>
              <a:gd name="T51" fmla="*/ 0 h 22"/>
              <a:gd name="T52" fmla="*/ 12 w 23"/>
              <a:gd name="T53" fmla="*/ 0 h 22"/>
              <a:gd name="T54" fmla="*/ 19 w 23"/>
              <a:gd name="T55" fmla="*/ 17 h 22"/>
              <a:gd name="T56" fmla="*/ 20 w 23"/>
              <a:gd name="T57" fmla="*/ 18 h 22"/>
              <a:gd name="T58" fmla="*/ 20 w 23"/>
              <a:gd name="T59" fmla="*/ 19 h 22"/>
              <a:gd name="T60" fmla="*/ 20 w 23"/>
              <a:gd name="T61" fmla="*/ 20 h 22"/>
              <a:gd name="T62" fmla="*/ 21 w 23"/>
              <a:gd name="T63" fmla="*/ 20 h 22"/>
              <a:gd name="T64" fmla="*/ 21 w 23"/>
              <a:gd name="T65" fmla="*/ 21 h 22"/>
              <a:gd name="T66" fmla="*/ 22 w 23"/>
              <a:gd name="T67" fmla="*/ 21 h 22"/>
              <a:gd name="T68" fmla="*/ 22 w 23"/>
              <a:gd name="T69" fmla="*/ 21 h 22"/>
              <a:gd name="T70" fmla="*/ 23 w 23"/>
              <a:gd name="T71" fmla="*/ 21 h 22"/>
              <a:gd name="T72" fmla="*/ 23 w 23"/>
              <a:gd name="T73" fmla="*/ 22 h 22"/>
              <a:gd name="T74" fmla="*/ 14 w 23"/>
              <a:gd name="T75" fmla="*/ 22 h 22"/>
              <a:gd name="T76" fmla="*/ 14 w 23"/>
              <a:gd name="T77" fmla="*/ 21 h 22"/>
              <a:gd name="T78" fmla="*/ 15 w 23"/>
              <a:gd name="T79" fmla="*/ 21 h 22"/>
              <a:gd name="T80" fmla="*/ 16 w 23"/>
              <a:gd name="T81" fmla="*/ 21 h 22"/>
              <a:gd name="T82" fmla="*/ 16 w 23"/>
              <a:gd name="T83" fmla="*/ 21 h 22"/>
              <a:gd name="T84" fmla="*/ 16 w 23"/>
              <a:gd name="T85" fmla="*/ 21 h 22"/>
              <a:gd name="T86" fmla="*/ 16 w 23"/>
              <a:gd name="T87" fmla="*/ 20 h 22"/>
              <a:gd name="T88" fmla="*/ 17 w 23"/>
              <a:gd name="T89" fmla="*/ 20 h 22"/>
              <a:gd name="T90" fmla="*/ 17 w 23"/>
              <a:gd name="T91" fmla="*/ 20 h 22"/>
              <a:gd name="T92" fmla="*/ 17 w 23"/>
              <a:gd name="T93" fmla="*/ 20 h 22"/>
              <a:gd name="T94" fmla="*/ 17 w 23"/>
              <a:gd name="T95" fmla="*/ 19 h 22"/>
              <a:gd name="T96" fmla="*/ 16 w 23"/>
              <a:gd name="T97" fmla="*/ 19 h 22"/>
              <a:gd name="T98" fmla="*/ 16 w 23"/>
              <a:gd name="T99" fmla="*/ 18 h 22"/>
              <a:gd name="T100" fmla="*/ 16 w 23"/>
              <a:gd name="T101" fmla="*/ 17 h 22"/>
              <a:gd name="T102" fmla="*/ 15 w 23"/>
              <a:gd name="T103" fmla="*/ 14 h 22"/>
              <a:gd name="T104" fmla="*/ 14 w 23"/>
              <a:gd name="T105" fmla="*/ 13 h 22"/>
              <a:gd name="T106" fmla="*/ 11 w 23"/>
              <a:gd name="T107" fmla="*/ 5 h 22"/>
              <a:gd name="T108" fmla="*/ 7 w 23"/>
              <a:gd name="T109" fmla="*/ 13 h 22"/>
              <a:gd name="T110" fmla="*/ 14 w 23"/>
              <a:gd name="T111" fmla="*/ 13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Freeform 55"/>
          <xdr:cNvSpPr>
            <a:spLocks noEditPoints="1"/>
          </xdr:cNvSpPr>
        </xdr:nvSpPr>
        <xdr:spPr bwMode="auto">
          <a:xfrm>
            <a:off x="384" y="69"/>
            <a:ext cx="21" cy="22"/>
          </a:xfrm>
          <a:custGeom>
            <a:avLst/>
            <a:gdLst>
              <a:gd name="T0" fmla="*/ 15 w 21"/>
              <a:gd name="T1" fmla="*/ 22 h 22"/>
              <a:gd name="T2" fmla="*/ 7 w 21"/>
              <a:gd name="T3" fmla="*/ 12 h 22"/>
              <a:gd name="T4" fmla="*/ 6 w 21"/>
              <a:gd name="T5" fmla="*/ 12 h 22"/>
              <a:gd name="T6" fmla="*/ 6 w 21"/>
              <a:gd name="T7" fmla="*/ 19 h 22"/>
              <a:gd name="T8" fmla="*/ 6 w 21"/>
              <a:gd name="T9" fmla="*/ 20 h 22"/>
              <a:gd name="T10" fmla="*/ 7 w 21"/>
              <a:gd name="T11" fmla="*/ 21 h 22"/>
              <a:gd name="T12" fmla="*/ 7 w 21"/>
              <a:gd name="T13" fmla="*/ 21 h 22"/>
              <a:gd name="T14" fmla="*/ 9 w 21"/>
              <a:gd name="T15" fmla="*/ 21 h 22"/>
              <a:gd name="T16" fmla="*/ 0 w 21"/>
              <a:gd name="T17" fmla="*/ 22 h 22"/>
              <a:gd name="T18" fmla="*/ 1 w 21"/>
              <a:gd name="T19" fmla="*/ 21 h 22"/>
              <a:gd name="T20" fmla="*/ 2 w 21"/>
              <a:gd name="T21" fmla="*/ 21 h 22"/>
              <a:gd name="T22" fmla="*/ 2 w 21"/>
              <a:gd name="T23" fmla="*/ 20 h 22"/>
              <a:gd name="T24" fmla="*/ 3 w 21"/>
              <a:gd name="T25" fmla="*/ 19 h 22"/>
              <a:gd name="T26" fmla="*/ 3 w 21"/>
              <a:gd name="T27" fmla="*/ 18 h 22"/>
              <a:gd name="T28" fmla="*/ 3 w 21"/>
              <a:gd name="T29" fmla="*/ 3 h 22"/>
              <a:gd name="T30" fmla="*/ 3 w 21"/>
              <a:gd name="T31" fmla="*/ 2 h 22"/>
              <a:gd name="T32" fmla="*/ 2 w 21"/>
              <a:gd name="T33" fmla="*/ 1 h 22"/>
              <a:gd name="T34" fmla="*/ 1 w 21"/>
              <a:gd name="T35" fmla="*/ 1 h 22"/>
              <a:gd name="T36" fmla="*/ 0 w 21"/>
              <a:gd name="T37" fmla="*/ 1 h 22"/>
              <a:gd name="T38" fmla="*/ 8 w 21"/>
              <a:gd name="T39" fmla="*/ 0 h 22"/>
              <a:gd name="T40" fmla="*/ 10 w 21"/>
              <a:gd name="T41" fmla="*/ 0 h 22"/>
              <a:gd name="T42" fmla="*/ 12 w 21"/>
              <a:gd name="T43" fmla="*/ 1 h 22"/>
              <a:gd name="T44" fmla="*/ 14 w 21"/>
              <a:gd name="T45" fmla="*/ 1 h 22"/>
              <a:gd name="T46" fmla="*/ 15 w 21"/>
              <a:gd name="T47" fmla="*/ 3 h 22"/>
              <a:gd name="T48" fmla="*/ 16 w 21"/>
              <a:gd name="T49" fmla="*/ 3 h 22"/>
              <a:gd name="T50" fmla="*/ 16 w 21"/>
              <a:gd name="T51" fmla="*/ 4 h 22"/>
              <a:gd name="T52" fmla="*/ 16 w 21"/>
              <a:gd name="T53" fmla="*/ 6 h 22"/>
              <a:gd name="T54" fmla="*/ 16 w 21"/>
              <a:gd name="T55" fmla="*/ 7 h 22"/>
              <a:gd name="T56" fmla="*/ 16 w 21"/>
              <a:gd name="T57" fmla="*/ 8 h 22"/>
              <a:gd name="T58" fmla="*/ 16 w 21"/>
              <a:gd name="T59" fmla="*/ 8 h 22"/>
              <a:gd name="T60" fmla="*/ 15 w 21"/>
              <a:gd name="T61" fmla="*/ 9 h 22"/>
              <a:gd name="T62" fmla="*/ 14 w 21"/>
              <a:gd name="T63" fmla="*/ 10 h 22"/>
              <a:gd name="T64" fmla="*/ 13 w 21"/>
              <a:gd name="T65" fmla="*/ 10 h 22"/>
              <a:gd name="T66" fmla="*/ 12 w 21"/>
              <a:gd name="T67" fmla="*/ 11 h 22"/>
              <a:gd name="T68" fmla="*/ 11 w 21"/>
              <a:gd name="T69" fmla="*/ 11 h 22"/>
              <a:gd name="T70" fmla="*/ 16 w 21"/>
              <a:gd name="T71" fmla="*/ 18 h 22"/>
              <a:gd name="T72" fmla="*/ 18 w 21"/>
              <a:gd name="T73" fmla="*/ 20 h 22"/>
              <a:gd name="T74" fmla="*/ 19 w 21"/>
              <a:gd name="T75" fmla="*/ 20 h 22"/>
              <a:gd name="T76" fmla="*/ 20 w 21"/>
              <a:gd name="T77" fmla="*/ 21 h 22"/>
              <a:gd name="T78" fmla="*/ 21 w 21"/>
              <a:gd name="T79" fmla="*/ 22 h 22"/>
              <a:gd name="T80" fmla="*/ 6 w 21"/>
              <a:gd name="T81" fmla="*/ 11 h 22"/>
              <a:gd name="T82" fmla="*/ 7 w 21"/>
              <a:gd name="T83" fmla="*/ 11 h 22"/>
              <a:gd name="T84" fmla="*/ 9 w 21"/>
              <a:gd name="T85" fmla="*/ 10 h 22"/>
              <a:gd name="T86" fmla="*/ 10 w 21"/>
              <a:gd name="T87" fmla="*/ 10 h 22"/>
              <a:gd name="T88" fmla="*/ 11 w 21"/>
              <a:gd name="T89" fmla="*/ 10 h 22"/>
              <a:gd name="T90" fmla="*/ 12 w 21"/>
              <a:gd name="T91" fmla="*/ 9 h 22"/>
              <a:gd name="T92" fmla="*/ 12 w 21"/>
              <a:gd name="T93" fmla="*/ 8 h 22"/>
              <a:gd name="T94" fmla="*/ 13 w 21"/>
              <a:gd name="T95" fmla="*/ 7 h 22"/>
              <a:gd name="T96" fmla="*/ 13 w 21"/>
              <a:gd name="T97" fmla="*/ 6 h 22"/>
              <a:gd name="T98" fmla="*/ 13 w 21"/>
              <a:gd name="T99" fmla="*/ 5 h 22"/>
              <a:gd name="T100" fmla="*/ 13 w 21"/>
              <a:gd name="T101" fmla="*/ 5 h 22"/>
              <a:gd name="T102" fmla="*/ 12 w 21"/>
              <a:gd name="T103" fmla="*/ 4 h 22"/>
              <a:gd name="T104" fmla="*/ 12 w 21"/>
              <a:gd name="T105" fmla="*/ 3 h 22"/>
              <a:gd name="T106" fmla="*/ 11 w 21"/>
              <a:gd name="T107" fmla="*/ 2 h 22"/>
              <a:gd name="T108" fmla="*/ 11 w 21"/>
              <a:gd name="T109" fmla="*/ 2 h 22"/>
              <a:gd name="T110" fmla="*/ 10 w 21"/>
              <a:gd name="T111" fmla="*/ 2 h 22"/>
              <a:gd name="T112" fmla="*/ 9 w 21"/>
              <a:gd name="T113" fmla="*/ 1 h 22"/>
              <a:gd name="T114" fmla="*/ 7 w 21"/>
              <a:gd name="T115" fmla="*/ 1 h 22"/>
              <a:gd name="T116" fmla="*/ 6 w 21"/>
              <a:gd name="T117" fmla="*/ 2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Rectangle 56"/>
          <xdr:cNvSpPr>
            <a:spLocks noChangeArrowheads="1"/>
          </xdr:cNvSpPr>
        </xdr:nvSpPr>
        <xdr:spPr bwMode="auto">
          <a:xfrm>
            <a:off x="406" y="82"/>
            <a:ext cx="8" cy="3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Freeform 57"/>
          <xdr:cNvSpPr>
            <a:spLocks/>
          </xdr:cNvSpPr>
        </xdr:nvSpPr>
        <xdr:spPr bwMode="auto">
          <a:xfrm>
            <a:off x="416" y="69"/>
            <a:ext cx="9" cy="22"/>
          </a:xfrm>
          <a:custGeom>
            <a:avLst/>
            <a:gdLst>
              <a:gd name="T0" fmla="*/ 9 w 9"/>
              <a:gd name="T1" fmla="*/ 21 h 22"/>
              <a:gd name="T2" fmla="*/ 9 w 9"/>
              <a:gd name="T3" fmla="*/ 22 h 22"/>
              <a:gd name="T4" fmla="*/ 0 w 9"/>
              <a:gd name="T5" fmla="*/ 22 h 22"/>
              <a:gd name="T6" fmla="*/ 0 w 9"/>
              <a:gd name="T7" fmla="*/ 21 h 22"/>
              <a:gd name="T8" fmla="*/ 1 w 9"/>
              <a:gd name="T9" fmla="*/ 21 h 22"/>
              <a:gd name="T10" fmla="*/ 1 w 9"/>
              <a:gd name="T11" fmla="*/ 21 h 22"/>
              <a:gd name="T12" fmla="*/ 2 w 9"/>
              <a:gd name="T13" fmla="*/ 21 h 22"/>
              <a:gd name="T14" fmla="*/ 2 w 9"/>
              <a:gd name="T15" fmla="*/ 21 h 22"/>
              <a:gd name="T16" fmla="*/ 3 w 9"/>
              <a:gd name="T17" fmla="*/ 20 h 22"/>
              <a:gd name="T18" fmla="*/ 3 w 9"/>
              <a:gd name="T19" fmla="*/ 20 h 22"/>
              <a:gd name="T20" fmla="*/ 3 w 9"/>
              <a:gd name="T21" fmla="*/ 19 h 22"/>
              <a:gd name="T22" fmla="*/ 3 w 9"/>
              <a:gd name="T23" fmla="*/ 19 h 22"/>
              <a:gd name="T24" fmla="*/ 3 w 9"/>
              <a:gd name="T25" fmla="*/ 18 h 22"/>
              <a:gd name="T26" fmla="*/ 3 w 9"/>
              <a:gd name="T27" fmla="*/ 4 h 22"/>
              <a:gd name="T28" fmla="*/ 3 w 9"/>
              <a:gd name="T29" fmla="*/ 3 h 22"/>
              <a:gd name="T30" fmla="*/ 3 w 9"/>
              <a:gd name="T31" fmla="*/ 3 h 22"/>
              <a:gd name="T32" fmla="*/ 3 w 9"/>
              <a:gd name="T33" fmla="*/ 2 h 22"/>
              <a:gd name="T34" fmla="*/ 3 w 9"/>
              <a:gd name="T35" fmla="*/ 2 h 22"/>
              <a:gd name="T36" fmla="*/ 3 w 9"/>
              <a:gd name="T37" fmla="*/ 1 h 22"/>
              <a:gd name="T38" fmla="*/ 3 w 9"/>
              <a:gd name="T39" fmla="*/ 1 h 22"/>
              <a:gd name="T40" fmla="*/ 2 w 9"/>
              <a:gd name="T41" fmla="*/ 1 h 22"/>
              <a:gd name="T42" fmla="*/ 2 w 9"/>
              <a:gd name="T43" fmla="*/ 1 h 22"/>
              <a:gd name="T44" fmla="*/ 2 w 9"/>
              <a:gd name="T45" fmla="*/ 1 h 22"/>
              <a:gd name="T46" fmla="*/ 1 w 9"/>
              <a:gd name="T47" fmla="*/ 1 h 22"/>
              <a:gd name="T48" fmla="*/ 1 w 9"/>
              <a:gd name="T49" fmla="*/ 1 h 22"/>
              <a:gd name="T50" fmla="*/ 0 w 9"/>
              <a:gd name="T51" fmla="*/ 1 h 22"/>
              <a:gd name="T52" fmla="*/ 0 w 9"/>
              <a:gd name="T53" fmla="*/ 0 h 22"/>
              <a:gd name="T54" fmla="*/ 9 w 9"/>
              <a:gd name="T55" fmla="*/ 0 h 22"/>
              <a:gd name="T56" fmla="*/ 9 w 9"/>
              <a:gd name="T57" fmla="*/ 1 h 22"/>
              <a:gd name="T58" fmla="*/ 8 w 9"/>
              <a:gd name="T59" fmla="*/ 1 h 22"/>
              <a:gd name="T60" fmla="*/ 8 w 9"/>
              <a:gd name="T61" fmla="*/ 1 h 22"/>
              <a:gd name="T62" fmla="*/ 7 w 9"/>
              <a:gd name="T63" fmla="*/ 1 h 22"/>
              <a:gd name="T64" fmla="*/ 7 w 9"/>
              <a:gd name="T65" fmla="*/ 1 h 22"/>
              <a:gd name="T66" fmla="*/ 7 w 9"/>
              <a:gd name="T67" fmla="*/ 2 h 22"/>
              <a:gd name="T68" fmla="*/ 6 w 9"/>
              <a:gd name="T69" fmla="*/ 2 h 22"/>
              <a:gd name="T70" fmla="*/ 6 w 9"/>
              <a:gd name="T71" fmla="*/ 2 h 22"/>
              <a:gd name="T72" fmla="*/ 6 w 9"/>
              <a:gd name="T73" fmla="*/ 3 h 22"/>
              <a:gd name="T74" fmla="*/ 6 w 9"/>
              <a:gd name="T75" fmla="*/ 4 h 22"/>
              <a:gd name="T76" fmla="*/ 6 w 9"/>
              <a:gd name="T77" fmla="*/ 18 h 22"/>
              <a:gd name="T78" fmla="*/ 6 w 9"/>
              <a:gd name="T79" fmla="*/ 19 h 22"/>
              <a:gd name="T80" fmla="*/ 6 w 9"/>
              <a:gd name="T81" fmla="*/ 19 h 22"/>
              <a:gd name="T82" fmla="*/ 6 w 9"/>
              <a:gd name="T83" fmla="*/ 20 h 22"/>
              <a:gd name="T84" fmla="*/ 6 w 9"/>
              <a:gd name="T85" fmla="*/ 20 h 22"/>
              <a:gd name="T86" fmla="*/ 7 w 9"/>
              <a:gd name="T87" fmla="*/ 20 h 22"/>
              <a:gd name="T88" fmla="*/ 7 w 9"/>
              <a:gd name="T89" fmla="*/ 20 h 22"/>
              <a:gd name="T90" fmla="*/ 7 w 9"/>
              <a:gd name="T91" fmla="*/ 21 h 22"/>
              <a:gd name="T92" fmla="*/ 7 w 9"/>
              <a:gd name="T93" fmla="*/ 21 h 22"/>
              <a:gd name="T94" fmla="*/ 8 w 9"/>
              <a:gd name="T95" fmla="*/ 21 h 22"/>
              <a:gd name="T96" fmla="*/ 8 w 9"/>
              <a:gd name="T97" fmla="*/ 21 h 22"/>
              <a:gd name="T98" fmla="*/ 8 w 9"/>
              <a:gd name="T99" fmla="*/ 21 h 22"/>
              <a:gd name="T100" fmla="*/ 9 w 9"/>
              <a:gd name="T101" fmla="*/ 21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66675</xdr:colOff>
      <xdr:row>0</xdr:row>
      <xdr:rowOff>9525</xdr:rowOff>
    </xdr:from>
    <xdr:to>
      <xdr:col>4</xdr:col>
      <xdr:colOff>190500</xdr:colOff>
      <xdr:row>5</xdr:row>
      <xdr:rowOff>85725</xdr:rowOff>
    </xdr:to>
    <xdr:pic>
      <xdr:nvPicPr>
        <xdr:cNvPr id="8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2266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1"/>
  <sheetViews>
    <sheetView showGridLines="0" tabSelected="1" topLeftCell="A79" zoomScale="130" zoomScaleNormal="130" workbookViewId="0">
      <selection activeCell="Z21" sqref="Z21"/>
    </sheetView>
  </sheetViews>
  <sheetFormatPr baseColWidth="10" defaultColWidth="11.44140625" defaultRowHeight="14.4"/>
  <cols>
    <col min="1" max="2" width="7.5546875" style="12" customWidth="1"/>
    <col min="3" max="3" width="6.6640625" style="12" customWidth="1"/>
    <col min="4" max="4" width="10.33203125" style="12" customWidth="1"/>
    <col min="5" max="5" width="4.6640625" style="12" customWidth="1"/>
    <col min="6" max="7" width="12.44140625" style="12" customWidth="1"/>
    <col min="8" max="8" width="4.6640625" style="12" customWidth="1"/>
    <col min="9" max="11" width="4.33203125" style="12" customWidth="1"/>
    <col min="12" max="12" width="4.88671875" style="12" customWidth="1"/>
    <col min="13" max="13" width="2.5546875" style="12" customWidth="1"/>
    <col min="14" max="14" width="5.6640625" style="12" customWidth="1"/>
    <col min="15" max="16" width="2.5546875" style="12" customWidth="1"/>
    <col min="17" max="17" width="3.88671875" style="12" customWidth="1"/>
    <col min="18" max="20" width="2.5546875" style="12" customWidth="1"/>
    <col min="21" max="21" width="4.33203125" style="12" customWidth="1"/>
    <col min="22" max="26" width="2.5546875" style="12" customWidth="1"/>
    <col min="27" max="27" width="10" style="12" customWidth="1"/>
    <col min="28" max="28" width="5.109375" style="12" customWidth="1"/>
    <col min="29" max="29" width="9.109375" style="12" customWidth="1"/>
    <col min="30" max="30" width="10.88671875" style="12" customWidth="1"/>
    <col min="31" max="16384" width="11.44140625" style="12"/>
  </cols>
  <sheetData>
    <row r="1" spans="1:31" ht="6" customHeight="1">
      <c r="AC1" s="364" t="s">
        <v>140</v>
      </c>
      <c r="AD1" s="364"/>
    </row>
    <row r="2" spans="1:31" ht="6" customHeight="1">
      <c r="AC2" s="364"/>
      <c r="AD2" s="364"/>
    </row>
    <row r="3" spans="1:31" ht="6" customHeight="1">
      <c r="H3" s="365"/>
      <c r="I3" s="365"/>
      <c r="J3" s="365"/>
      <c r="K3" s="365"/>
      <c r="AC3" s="364"/>
      <c r="AD3" s="364"/>
    </row>
    <row r="4" spans="1:31">
      <c r="A4" s="13"/>
      <c r="B4" s="13"/>
      <c r="C4" s="13"/>
      <c r="D4" s="13"/>
      <c r="E4" s="13"/>
      <c r="F4" s="13"/>
      <c r="G4" s="13"/>
      <c r="H4" s="365"/>
      <c r="I4" s="365"/>
      <c r="J4" s="365"/>
      <c r="K4" s="365"/>
      <c r="L4" s="14"/>
      <c r="M4" s="14"/>
      <c r="N4" s="14"/>
      <c r="O4" s="14"/>
      <c r="P4" s="14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4"/>
      <c r="AD4" s="364"/>
      <c r="AE4" s="15"/>
    </row>
    <row r="5" spans="1:31">
      <c r="A5" s="13"/>
      <c r="B5" s="13"/>
      <c r="C5" s="13"/>
      <c r="D5" s="13"/>
      <c r="E5" s="13"/>
      <c r="F5" s="13"/>
      <c r="G5" s="13"/>
      <c r="H5" s="365"/>
      <c r="I5" s="365"/>
      <c r="J5" s="365"/>
      <c r="K5" s="365"/>
      <c r="L5" s="14"/>
      <c r="M5" s="14"/>
      <c r="N5" s="14"/>
      <c r="O5" s="14"/>
      <c r="P5" s="14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4"/>
      <c r="AD5" s="364"/>
      <c r="AE5" s="15"/>
    </row>
    <row r="6" spans="1:31" ht="7.5" customHeight="1">
      <c r="A6" s="13"/>
      <c r="B6" s="13"/>
      <c r="C6" s="13"/>
      <c r="D6" s="13"/>
      <c r="E6" s="13"/>
      <c r="F6" s="13"/>
      <c r="G6" s="13"/>
      <c r="H6" s="13"/>
      <c r="I6" s="13"/>
      <c r="J6" s="13" t="s">
        <v>0</v>
      </c>
      <c r="K6" s="13"/>
      <c r="L6" s="13"/>
      <c r="M6" s="13"/>
      <c r="N6" s="13"/>
      <c r="O6" s="13"/>
      <c r="P6" s="13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4"/>
      <c r="AD6" s="364"/>
      <c r="AE6" s="15"/>
    </row>
    <row r="7" spans="1:31" ht="7.5" customHeight="1">
      <c r="A7" s="13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364"/>
      <c r="AD7" s="364"/>
      <c r="AE7" s="18"/>
    </row>
    <row r="8" spans="1:31" ht="15.6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364"/>
      <c r="AD8" s="364"/>
      <c r="AE8" s="19"/>
    </row>
    <row r="9" spans="1:31">
      <c r="A9" s="20" t="s">
        <v>2</v>
      </c>
      <c r="B9" s="20"/>
      <c r="C9" s="20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5"/>
      <c r="AD9" s="15"/>
      <c r="AE9" s="15"/>
    </row>
    <row r="10" spans="1:31">
      <c r="A10" s="20" t="s">
        <v>3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2"/>
      <c r="AD10" s="22"/>
      <c r="AE10" s="22"/>
    </row>
    <row r="11" spans="1:31">
      <c r="A11" s="20" t="s">
        <v>4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D11" s="22"/>
      <c r="AE11" s="22"/>
    </row>
    <row r="12" spans="1:31" ht="15" thickBot="1">
      <c r="A12" s="23"/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7"/>
      <c r="AD12" s="7"/>
      <c r="AE12" s="7"/>
    </row>
    <row r="13" spans="1:31">
      <c r="A13" s="25" t="s">
        <v>5</v>
      </c>
      <c r="B13" s="26"/>
      <c r="C13" s="26"/>
      <c r="D13" s="26"/>
      <c r="E13" s="26"/>
      <c r="F13" s="26"/>
      <c r="G13" s="26"/>
      <c r="H13" s="26"/>
      <c r="I13" s="27" t="s">
        <v>6</v>
      </c>
      <c r="J13" s="28"/>
      <c r="K13" s="29"/>
      <c r="L13" s="29"/>
      <c r="M13" s="29"/>
      <c r="N13" s="29"/>
      <c r="O13" s="29"/>
      <c r="P13" s="29"/>
      <c r="Q13" s="29"/>
      <c r="R13" s="29"/>
      <c r="S13" s="27" t="s">
        <v>7</v>
      </c>
      <c r="T13" s="29"/>
      <c r="U13" s="29"/>
      <c r="V13" s="29"/>
      <c r="W13" s="29"/>
      <c r="X13" s="29"/>
      <c r="Y13" s="29"/>
      <c r="Z13" s="29"/>
      <c r="AA13" s="29"/>
      <c r="AB13" s="30"/>
      <c r="AC13" s="6"/>
      <c r="AD13" s="7"/>
      <c r="AE13" s="7"/>
    </row>
    <row r="14" spans="1:31">
      <c r="A14" s="367" t="str">
        <f>+D94</f>
        <v>PEDRO PEREZ</v>
      </c>
      <c r="B14" s="368"/>
      <c r="C14" s="368"/>
      <c r="D14" s="368"/>
      <c r="E14" s="368"/>
      <c r="F14" s="368"/>
      <c r="G14" s="368"/>
      <c r="H14" s="368"/>
      <c r="I14" s="31" t="s">
        <v>8</v>
      </c>
      <c r="J14" s="32" t="s">
        <v>9</v>
      </c>
      <c r="K14" s="370">
        <f>+D95</f>
        <v>12345678</v>
      </c>
      <c r="L14" s="371"/>
      <c r="M14" s="371"/>
      <c r="N14" s="371"/>
      <c r="O14" s="371"/>
      <c r="P14" s="371"/>
      <c r="Q14" s="371"/>
      <c r="R14" s="371"/>
      <c r="S14" s="362" t="s">
        <v>8</v>
      </c>
      <c r="T14" s="362">
        <f>+T94</f>
        <v>0</v>
      </c>
      <c r="U14" s="362">
        <f t="shared" ref="U14:AB14" si="0">+U94</f>
        <v>1</v>
      </c>
      <c r="V14" s="362">
        <f t="shared" si="0"/>
        <v>2</v>
      </c>
      <c r="W14" s="362">
        <f t="shared" si="0"/>
        <v>3</v>
      </c>
      <c r="X14" s="362">
        <f t="shared" si="0"/>
        <v>4</v>
      </c>
      <c r="Y14" s="362">
        <f t="shared" si="0"/>
        <v>5</v>
      </c>
      <c r="Z14" s="362">
        <f t="shared" si="0"/>
        <v>6</v>
      </c>
      <c r="AA14" s="362">
        <f t="shared" si="0"/>
        <v>7</v>
      </c>
      <c r="AB14" s="362">
        <f t="shared" si="0"/>
        <v>8</v>
      </c>
      <c r="AC14" s="6"/>
      <c r="AD14" s="7"/>
      <c r="AE14" s="7"/>
    </row>
    <row r="15" spans="1:31">
      <c r="A15" s="369"/>
      <c r="B15" s="368"/>
      <c r="C15" s="368"/>
      <c r="D15" s="368"/>
      <c r="E15" s="368"/>
      <c r="F15" s="368"/>
      <c r="G15" s="368"/>
      <c r="H15" s="368"/>
      <c r="I15" s="31" t="s">
        <v>10</v>
      </c>
      <c r="J15" s="32"/>
      <c r="K15" s="332"/>
      <c r="L15" s="332"/>
      <c r="M15" s="332"/>
      <c r="N15" s="332"/>
      <c r="O15" s="332"/>
      <c r="P15" s="332"/>
      <c r="Q15" s="332"/>
      <c r="R15" s="332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6"/>
      <c r="AD15" s="7"/>
      <c r="AE15" s="7"/>
    </row>
    <row r="16" spans="1:31">
      <c r="A16" s="33" t="s">
        <v>11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37" t="s">
        <v>12</v>
      </c>
      <c r="Q16" s="37"/>
      <c r="R16" s="37"/>
      <c r="S16" s="37"/>
      <c r="T16" s="37"/>
      <c r="U16" s="37"/>
      <c r="V16" s="37"/>
      <c r="W16" s="37"/>
      <c r="X16" s="37"/>
      <c r="Y16" s="38"/>
      <c r="Z16" s="37" t="s">
        <v>13</v>
      </c>
      <c r="AA16" s="37"/>
      <c r="AB16" s="39"/>
      <c r="AC16" s="6"/>
      <c r="AD16" s="7"/>
      <c r="AE16" s="7"/>
    </row>
    <row r="17" spans="1:30" ht="12" customHeight="1">
      <c r="A17" s="333" t="s">
        <v>139</v>
      </c>
      <c r="B17" s="334"/>
      <c r="C17" s="334"/>
      <c r="D17" s="334"/>
      <c r="E17" s="334"/>
      <c r="F17" s="334"/>
      <c r="G17" s="335" t="s">
        <v>14</v>
      </c>
      <c r="H17" s="336"/>
      <c r="I17" s="336"/>
      <c r="J17" s="336"/>
      <c r="K17" s="336"/>
      <c r="L17" s="336"/>
      <c r="M17" s="336"/>
      <c r="N17" s="336"/>
      <c r="O17" s="337"/>
      <c r="P17" s="37" t="s">
        <v>15</v>
      </c>
      <c r="Q17" s="37"/>
      <c r="R17" s="37"/>
      <c r="S17" s="37"/>
      <c r="T17" s="37"/>
      <c r="U17" s="37"/>
      <c r="V17" s="37"/>
      <c r="W17" s="37"/>
      <c r="X17" s="37"/>
      <c r="Y17" s="38"/>
      <c r="Z17" s="37" t="s">
        <v>16</v>
      </c>
      <c r="AA17" s="37"/>
      <c r="AB17" s="39"/>
      <c r="AC17" s="6"/>
      <c r="AD17" s="7"/>
    </row>
    <row r="18" spans="1:30" ht="12" customHeight="1">
      <c r="A18" s="338"/>
      <c r="B18" s="339"/>
      <c r="C18" s="339"/>
      <c r="D18" s="339"/>
      <c r="E18" s="339"/>
      <c r="F18" s="339"/>
      <c r="G18" s="323" t="s">
        <v>0</v>
      </c>
      <c r="H18" s="324"/>
      <c r="I18" s="324"/>
      <c r="J18" s="324"/>
      <c r="K18" s="324"/>
      <c r="L18" s="324"/>
      <c r="M18" s="324"/>
      <c r="N18" s="324"/>
      <c r="O18" s="340"/>
      <c r="P18" s="40" t="s">
        <v>17</v>
      </c>
      <c r="Q18" s="41"/>
      <c r="R18" s="41"/>
      <c r="S18" s="41"/>
      <c r="T18" s="41"/>
      <c r="U18" s="41"/>
      <c r="V18" s="41"/>
      <c r="W18" s="41"/>
      <c r="X18" s="41"/>
      <c r="Y18" s="42"/>
      <c r="Z18" s="341">
        <v>2020</v>
      </c>
      <c r="AA18" s="342"/>
      <c r="AB18" s="343"/>
      <c r="AC18" s="6"/>
      <c r="AD18" s="7"/>
    </row>
    <row r="19" spans="1:30" ht="12" customHeight="1">
      <c r="A19" s="43" t="s">
        <v>18</v>
      </c>
      <c r="B19" s="44"/>
      <c r="C19" s="45"/>
      <c r="D19" s="45"/>
      <c r="E19" s="45"/>
      <c r="F19" s="45"/>
      <c r="G19" s="350" t="s">
        <v>19</v>
      </c>
      <c r="H19" s="351"/>
      <c r="I19" s="351"/>
      <c r="J19" s="351"/>
      <c r="K19" s="351"/>
      <c r="L19" s="351"/>
      <c r="M19" s="351"/>
      <c r="N19" s="351"/>
      <c r="O19" s="352"/>
      <c r="P19" s="353" t="s">
        <v>9</v>
      </c>
      <c r="Q19" s="354"/>
      <c r="R19" s="354"/>
      <c r="S19" s="357"/>
      <c r="T19" s="358"/>
      <c r="U19" s="357"/>
      <c r="V19" s="361"/>
      <c r="W19" s="318" t="s">
        <v>0</v>
      </c>
      <c r="X19" s="319"/>
      <c r="Y19" s="319"/>
      <c r="Z19" s="344"/>
      <c r="AA19" s="345"/>
      <c r="AB19" s="346"/>
      <c r="AC19" s="6"/>
      <c r="AD19" s="7"/>
    </row>
    <row r="20" spans="1:30" ht="12" customHeight="1">
      <c r="A20" s="320" t="s">
        <v>0</v>
      </c>
      <c r="B20" s="321"/>
      <c r="C20" s="321"/>
      <c r="D20" s="321"/>
      <c r="E20" s="321"/>
      <c r="F20" s="322"/>
      <c r="G20" s="323" t="s">
        <v>0</v>
      </c>
      <c r="H20" s="324"/>
      <c r="I20" s="324"/>
      <c r="J20" s="324"/>
      <c r="K20" s="324"/>
      <c r="L20" s="324"/>
      <c r="M20" s="324"/>
      <c r="N20" s="324"/>
      <c r="O20" s="325"/>
      <c r="P20" s="355"/>
      <c r="Q20" s="356"/>
      <c r="R20" s="356"/>
      <c r="S20" s="359"/>
      <c r="T20" s="360"/>
      <c r="U20" s="359"/>
      <c r="V20" s="359"/>
      <c r="W20" s="319"/>
      <c r="X20" s="319"/>
      <c r="Y20" s="319"/>
      <c r="Z20" s="347"/>
      <c r="AA20" s="348"/>
      <c r="AB20" s="349"/>
      <c r="AC20" s="6"/>
      <c r="AD20" s="7"/>
    </row>
    <row r="21" spans="1:30">
      <c r="A21" s="46" t="s">
        <v>20</v>
      </c>
      <c r="B21" s="4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5"/>
      <c r="AC21" s="6"/>
      <c r="AD21" s="7"/>
    </row>
    <row r="22" spans="1:30">
      <c r="A22" s="48" t="s">
        <v>21</v>
      </c>
      <c r="B22" s="49"/>
      <c r="C22" s="50" t="s">
        <v>22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5"/>
      <c r="AC22" s="6"/>
      <c r="AD22" s="7"/>
    </row>
    <row r="23" spans="1:30">
      <c r="A23" s="51"/>
      <c r="B23" s="3"/>
      <c r="C23" s="52" t="s">
        <v>23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5"/>
      <c r="AC23" s="6"/>
      <c r="AD23" s="7"/>
    </row>
    <row r="24" spans="1:30">
      <c r="A24" s="53"/>
      <c r="B24" s="54"/>
      <c r="C24" s="55" t="s">
        <v>24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6"/>
      <c r="AC24" s="6"/>
      <c r="AD24" s="7"/>
    </row>
    <row r="25" spans="1:30">
      <c r="A25" s="57" t="s">
        <v>25</v>
      </c>
      <c r="B25" s="58"/>
      <c r="C25" s="3"/>
      <c r="D25" s="3"/>
      <c r="E25" s="3"/>
      <c r="F25" s="3"/>
      <c r="G25" s="3"/>
      <c r="H25" s="3"/>
      <c r="I25" s="59" t="s">
        <v>26</v>
      </c>
      <c r="J25" s="3"/>
      <c r="K25" s="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1"/>
      <c r="AC25" s="6"/>
      <c r="AD25" s="7"/>
    </row>
    <row r="26" spans="1:30">
      <c r="A26" s="62"/>
      <c r="B26" s="63" t="s">
        <v>27</v>
      </c>
      <c r="C26" s="326">
        <f>G97</f>
        <v>1330000</v>
      </c>
      <c r="D26" s="327"/>
      <c r="E26" s="327"/>
      <c r="F26" s="327"/>
      <c r="G26" s="327"/>
      <c r="H26" s="327"/>
      <c r="I26" s="64"/>
      <c r="J26" s="65"/>
      <c r="K26" s="63" t="s">
        <v>27</v>
      </c>
      <c r="L26" s="326">
        <v>0</v>
      </c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8"/>
      <c r="AC26" s="6"/>
      <c r="AD26" s="66"/>
    </row>
    <row r="27" spans="1:30">
      <c r="A27" s="1" t="s">
        <v>28</v>
      </c>
      <c r="B27" s="2"/>
      <c r="C27" s="3"/>
      <c r="D27" s="3"/>
      <c r="E27" s="3"/>
      <c r="F27" s="3"/>
      <c r="G27" s="3"/>
      <c r="H27" s="3"/>
      <c r="I27" s="4" t="s">
        <v>29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5"/>
      <c r="AC27" s="6"/>
      <c r="AD27" s="7"/>
    </row>
    <row r="28" spans="1:30">
      <c r="A28" s="67"/>
      <c r="B28" s="68" t="s">
        <v>27</v>
      </c>
      <c r="C28" s="329">
        <v>0</v>
      </c>
      <c r="D28" s="330"/>
      <c r="E28" s="330"/>
      <c r="F28" s="330"/>
      <c r="G28" s="330"/>
      <c r="H28" s="330"/>
      <c r="I28" s="69"/>
      <c r="J28" s="70"/>
      <c r="K28" s="68" t="s">
        <v>27</v>
      </c>
      <c r="L28" s="329">
        <v>0</v>
      </c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1"/>
      <c r="AC28" s="71"/>
      <c r="AD28" s="22"/>
    </row>
    <row r="29" spans="1:30" ht="15">
      <c r="A29" s="305" t="s">
        <v>124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7"/>
      <c r="T29" s="308">
        <v>1062000</v>
      </c>
      <c r="U29" s="309"/>
      <c r="V29" s="309"/>
      <c r="W29" s="309"/>
      <c r="X29" s="309"/>
      <c r="Y29" s="309"/>
      <c r="Z29" s="309"/>
      <c r="AA29" s="309"/>
      <c r="AB29" s="310"/>
      <c r="AC29" s="71"/>
      <c r="AD29" s="22"/>
    </row>
    <row r="30" spans="1:30" ht="17.399999999999999">
      <c r="A30" s="51"/>
      <c r="B30" s="3"/>
      <c r="C30" s="3"/>
      <c r="D30" s="3"/>
      <c r="E30" s="72" t="s">
        <v>30</v>
      </c>
      <c r="F30" s="73"/>
      <c r="G30" s="73"/>
      <c r="H30" s="73"/>
      <c r="I30" s="74" t="s">
        <v>31</v>
      </c>
      <c r="J30" s="73"/>
      <c r="K30" s="73"/>
      <c r="L30" s="73"/>
      <c r="M30" s="73"/>
      <c r="N30" s="73"/>
      <c r="O30" s="73"/>
      <c r="P30" s="3"/>
      <c r="Q30" s="75" t="s">
        <v>32</v>
      </c>
      <c r="R30" s="76" t="s">
        <v>33</v>
      </c>
      <c r="S30" s="77"/>
      <c r="T30" s="311">
        <f>C26+L26+C28+L28-T29</f>
        <v>268000</v>
      </c>
      <c r="U30" s="312"/>
      <c r="V30" s="312"/>
      <c r="W30" s="312"/>
      <c r="X30" s="312"/>
      <c r="Y30" s="312"/>
      <c r="Z30" s="312"/>
      <c r="AA30" s="312"/>
      <c r="AB30" s="313"/>
      <c r="AC30" s="6"/>
      <c r="AD30" s="78"/>
    </row>
    <row r="31" spans="1:30">
      <c r="A31" s="79" t="s">
        <v>34</v>
      </c>
      <c r="B31" s="8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81"/>
      <c r="AC31" s="6"/>
      <c r="AD31" s="7"/>
    </row>
    <row r="32" spans="1:30">
      <c r="A32" s="51"/>
      <c r="B32" s="3"/>
      <c r="C32" s="3" t="s">
        <v>35</v>
      </c>
      <c r="D32" s="3"/>
      <c r="E32" s="3"/>
      <c r="F32" s="3"/>
      <c r="G32" s="3"/>
      <c r="H32" s="3" t="s">
        <v>36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77"/>
      <c r="T32" s="82"/>
      <c r="U32" s="82"/>
      <c r="V32" s="82"/>
      <c r="W32" s="82"/>
      <c r="X32" s="82"/>
      <c r="Y32" s="82"/>
      <c r="Z32" s="82"/>
      <c r="AA32" s="82"/>
      <c r="AB32" s="83"/>
      <c r="AC32" s="6"/>
      <c r="AD32" s="7"/>
    </row>
    <row r="33" spans="1:29" ht="17.399999999999999">
      <c r="A33" s="84"/>
      <c r="B33" s="54"/>
      <c r="C33" s="85" t="s">
        <v>27</v>
      </c>
      <c r="D33" s="314">
        <f>T30</f>
        <v>268000</v>
      </c>
      <c r="E33" s="315"/>
      <c r="F33" s="315"/>
      <c r="G33" s="86" t="s">
        <v>37</v>
      </c>
      <c r="H33" s="87" t="s">
        <v>27</v>
      </c>
      <c r="I33" s="316">
        <v>50</v>
      </c>
      <c r="J33" s="293"/>
      <c r="K33" s="293"/>
      <c r="L33" s="293"/>
      <c r="M33" s="293"/>
      <c r="N33" s="88"/>
      <c r="O33" s="89"/>
      <c r="P33" s="90" t="s">
        <v>38</v>
      </c>
      <c r="Q33" s="91" t="s">
        <v>39</v>
      </c>
      <c r="R33" s="92" t="s">
        <v>33</v>
      </c>
      <c r="S33" s="93"/>
      <c r="T33" s="317">
        <f>D33/I33</f>
        <v>5360</v>
      </c>
      <c r="U33" s="293"/>
      <c r="V33" s="293"/>
      <c r="W33" s="293"/>
      <c r="X33" s="293"/>
      <c r="Y33" s="293"/>
      <c r="Z33" s="293"/>
      <c r="AA33" s="94" t="s">
        <v>40</v>
      </c>
      <c r="AB33" s="95"/>
      <c r="AC33" s="6"/>
    </row>
    <row r="34" spans="1:29">
      <c r="A34" s="1" t="s">
        <v>41</v>
      </c>
      <c r="B34" s="5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5"/>
      <c r="AC34" s="6"/>
    </row>
    <row r="35" spans="1:29">
      <c r="A35" s="1" t="s">
        <v>42</v>
      </c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5"/>
      <c r="AC35" s="6"/>
    </row>
    <row r="36" spans="1:29">
      <c r="A36" s="296" t="s">
        <v>43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8"/>
      <c r="T36" s="96" t="s">
        <v>44</v>
      </c>
      <c r="U36" s="35"/>
      <c r="V36" s="35"/>
      <c r="W36" s="35"/>
      <c r="X36" s="35"/>
      <c r="Y36" s="35"/>
      <c r="Z36" s="35"/>
      <c r="AA36" s="35"/>
      <c r="AB36" s="97"/>
      <c r="AC36" s="6"/>
    </row>
    <row r="37" spans="1:29">
      <c r="A37" s="98" t="s">
        <v>45</v>
      </c>
      <c r="B37" s="54" t="s">
        <v>46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93"/>
      <c r="T37" s="299"/>
      <c r="U37" s="277"/>
      <c r="V37" s="277"/>
      <c r="W37" s="277"/>
      <c r="X37" s="277"/>
      <c r="Y37" s="277"/>
      <c r="Z37" s="277"/>
      <c r="AA37" s="277"/>
      <c r="AB37" s="278"/>
      <c r="AC37" s="6"/>
    </row>
    <row r="38" spans="1:29">
      <c r="A38" s="98" t="s">
        <v>47</v>
      </c>
      <c r="B38" s="54" t="s">
        <v>48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93"/>
      <c r="T38" s="300"/>
      <c r="U38" s="301"/>
      <c r="V38" s="301"/>
      <c r="W38" s="301"/>
      <c r="X38" s="301"/>
      <c r="Y38" s="301"/>
      <c r="Z38" s="301"/>
      <c r="AA38" s="301"/>
      <c r="AB38" s="302"/>
      <c r="AC38" s="6"/>
    </row>
    <row r="39" spans="1:29">
      <c r="A39" s="98" t="s">
        <v>49</v>
      </c>
      <c r="B39" s="54" t="s">
        <v>50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93"/>
      <c r="T39" s="300"/>
      <c r="U39" s="301"/>
      <c r="V39" s="301"/>
      <c r="W39" s="301"/>
      <c r="X39" s="301"/>
      <c r="Y39" s="301"/>
      <c r="Z39" s="301"/>
      <c r="AA39" s="301"/>
      <c r="AB39" s="302"/>
      <c r="AC39" s="6"/>
    </row>
    <row r="40" spans="1:29" ht="22.5" customHeight="1">
      <c r="A40" s="99" t="s">
        <v>51</v>
      </c>
      <c r="B40" s="303" t="s">
        <v>52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4"/>
      <c r="T40" s="300"/>
      <c r="U40" s="301"/>
      <c r="V40" s="301"/>
      <c r="W40" s="301"/>
      <c r="X40" s="301"/>
      <c r="Y40" s="301"/>
      <c r="Z40" s="301"/>
      <c r="AA40" s="301"/>
      <c r="AB40" s="302"/>
      <c r="AC40" s="100"/>
    </row>
    <row r="41" spans="1:29" ht="18" thickBot="1">
      <c r="A41" s="101"/>
      <c r="B41" s="102"/>
      <c r="C41" s="102"/>
      <c r="D41" s="102"/>
      <c r="E41" s="103" t="s">
        <v>53</v>
      </c>
      <c r="F41" s="102"/>
      <c r="G41" s="102"/>
      <c r="H41" s="102"/>
      <c r="I41" s="103" t="s">
        <v>54</v>
      </c>
      <c r="J41" s="102"/>
      <c r="K41" s="102"/>
      <c r="L41" s="102"/>
      <c r="M41" s="102"/>
      <c r="N41" s="102"/>
      <c r="O41" s="102"/>
      <c r="P41" s="102"/>
      <c r="Q41" s="104" t="s">
        <v>55</v>
      </c>
      <c r="R41" s="105" t="s">
        <v>33</v>
      </c>
      <c r="S41" s="106"/>
      <c r="T41" s="281">
        <f>SUM(T37:AB40)</f>
        <v>0</v>
      </c>
      <c r="U41" s="282"/>
      <c r="V41" s="282"/>
      <c r="W41" s="282"/>
      <c r="X41" s="282"/>
      <c r="Y41" s="282"/>
      <c r="Z41" s="282"/>
      <c r="AA41" s="282"/>
      <c r="AB41" s="283"/>
      <c r="AC41" s="6"/>
    </row>
    <row r="42" spans="1:29">
      <c r="A42" s="107" t="s">
        <v>56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93"/>
      <c r="T42" s="54"/>
      <c r="U42" s="54"/>
      <c r="V42" s="54"/>
      <c r="W42" s="54"/>
      <c r="X42" s="54"/>
      <c r="Y42" s="54"/>
      <c r="Z42" s="54"/>
      <c r="AA42" s="54"/>
      <c r="AB42" s="56"/>
      <c r="AC42" s="6"/>
    </row>
    <row r="43" spans="1:29">
      <c r="A43" s="51"/>
      <c r="B43" s="3"/>
      <c r="C43" s="108" t="s">
        <v>57</v>
      </c>
      <c r="D43" s="3"/>
      <c r="E43" s="3"/>
      <c r="F43" s="3"/>
      <c r="G43" s="82"/>
      <c r="H43" s="82" t="s">
        <v>36</v>
      </c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109"/>
      <c r="T43" s="284"/>
      <c r="U43" s="285"/>
      <c r="V43" s="285"/>
      <c r="W43" s="285"/>
      <c r="X43" s="285"/>
      <c r="Y43" s="285"/>
      <c r="Z43" s="285"/>
      <c r="AA43" s="285"/>
      <c r="AB43" s="286"/>
      <c r="AC43" s="6"/>
    </row>
    <row r="44" spans="1:29" ht="18" thickBot="1">
      <c r="A44" s="51"/>
      <c r="B44" s="3"/>
      <c r="C44" s="110" t="s">
        <v>27</v>
      </c>
      <c r="D44" s="287">
        <f>T41</f>
        <v>0</v>
      </c>
      <c r="E44" s="288"/>
      <c r="F44" s="288"/>
      <c r="G44" s="111" t="s">
        <v>37</v>
      </c>
      <c r="H44" s="112" t="s">
        <v>27</v>
      </c>
      <c r="I44" s="287">
        <v>50</v>
      </c>
      <c r="J44" s="287"/>
      <c r="K44" s="287"/>
      <c r="L44" s="287"/>
      <c r="M44" s="287"/>
      <c r="N44" s="113"/>
      <c r="O44" s="113"/>
      <c r="P44" s="114" t="s">
        <v>38</v>
      </c>
      <c r="Q44" s="115" t="s">
        <v>58</v>
      </c>
      <c r="R44" s="116" t="s">
        <v>33</v>
      </c>
      <c r="S44" s="109"/>
      <c r="T44" s="289">
        <f>D44/I44</f>
        <v>0</v>
      </c>
      <c r="U44" s="288"/>
      <c r="V44" s="288"/>
      <c r="W44" s="288"/>
      <c r="X44" s="288"/>
      <c r="Y44" s="288"/>
      <c r="Z44" s="288"/>
      <c r="AA44" s="117" t="s">
        <v>40</v>
      </c>
      <c r="AB44" s="118"/>
      <c r="AC44" s="6"/>
    </row>
    <row r="45" spans="1:29">
      <c r="A45" s="119" t="s">
        <v>59</v>
      </c>
      <c r="B45" s="120"/>
      <c r="C45" s="120"/>
      <c r="D45" s="120"/>
      <c r="E45" s="120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2"/>
      <c r="S45" s="123"/>
      <c r="T45" s="121"/>
      <c r="U45" s="121"/>
      <c r="V45" s="121"/>
      <c r="W45" s="121"/>
      <c r="X45" s="121"/>
      <c r="Y45" s="121"/>
      <c r="Z45" s="121"/>
      <c r="AA45" s="121"/>
      <c r="AB45" s="124"/>
      <c r="AC45" s="6"/>
    </row>
    <row r="46" spans="1:29" ht="18" thickBot="1">
      <c r="A46" s="125" t="s">
        <v>45</v>
      </c>
      <c r="B46" s="126" t="s">
        <v>60</v>
      </c>
      <c r="C46" s="127"/>
      <c r="D46" s="127"/>
      <c r="E46" s="127"/>
      <c r="F46" s="127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9" t="s">
        <v>10</v>
      </c>
      <c r="R46" s="130" t="s">
        <v>33</v>
      </c>
      <c r="S46" s="131"/>
      <c r="T46" s="290">
        <v>774</v>
      </c>
      <c r="U46" s="291"/>
      <c r="V46" s="291"/>
      <c r="W46" s="291"/>
      <c r="X46" s="291"/>
      <c r="Y46" s="291"/>
      <c r="Z46" s="291"/>
      <c r="AA46" s="132" t="s">
        <v>61</v>
      </c>
      <c r="AB46" s="133"/>
      <c r="AC46" s="134"/>
    </row>
    <row r="47" spans="1:29">
      <c r="A47" s="51"/>
      <c r="B47" s="3" t="s">
        <v>62</v>
      </c>
      <c r="C47" s="108"/>
      <c r="D47" s="3"/>
      <c r="E47" s="3"/>
      <c r="F47" s="3"/>
      <c r="G47" s="82" t="s">
        <v>63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109"/>
      <c r="T47" s="82"/>
      <c r="U47" s="82"/>
      <c r="V47" s="82"/>
      <c r="W47" s="82"/>
      <c r="X47" s="82"/>
      <c r="Y47" s="82"/>
      <c r="Z47" s="82"/>
      <c r="AA47" s="82"/>
      <c r="AB47" s="83"/>
      <c r="AC47" s="6"/>
    </row>
    <row r="48" spans="1:29" ht="17.399999999999999">
      <c r="A48" s="51"/>
      <c r="B48" s="292">
        <f>T33</f>
        <v>5360</v>
      </c>
      <c r="C48" s="293"/>
      <c r="D48" s="293"/>
      <c r="E48" s="135" t="s">
        <v>40</v>
      </c>
      <c r="F48" s="111" t="s">
        <v>64</v>
      </c>
      <c r="G48" s="292">
        <f>+IF(T44=0,T46,T44)</f>
        <v>774</v>
      </c>
      <c r="H48" s="293"/>
      <c r="I48" s="293"/>
      <c r="J48" s="136" t="s">
        <v>40</v>
      </c>
      <c r="K48" s="137"/>
      <c r="L48" s="137"/>
      <c r="M48" s="137"/>
      <c r="N48" s="82"/>
      <c r="O48" s="82"/>
      <c r="P48" s="114" t="s">
        <v>38</v>
      </c>
      <c r="Q48" s="115" t="s">
        <v>65</v>
      </c>
      <c r="R48" s="138" t="s">
        <v>33</v>
      </c>
      <c r="S48" s="109"/>
      <c r="T48" s="294">
        <f>B48-G48</f>
        <v>4586</v>
      </c>
      <c r="U48" s="293"/>
      <c r="V48" s="293"/>
      <c r="W48" s="293"/>
      <c r="X48" s="293"/>
      <c r="Y48" s="293"/>
      <c r="Z48" s="293"/>
      <c r="AA48" s="117" t="s">
        <v>40</v>
      </c>
      <c r="AB48" s="118"/>
      <c r="AC48" s="6"/>
    </row>
    <row r="49" spans="1:29">
      <c r="A49" s="139"/>
      <c r="B49" s="41" t="s">
        <v>66</v>
      </c>
      <c r="C49" s="41"/>
      <c r="D49" s="41"/>
      <c r="E49" s="41"/>
      <c r="F49" s="41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1"/>
      <c r="AC49" s="6"/>
    </row>
    <row r="50" spans="1:29">
      <c r="A50" s="1" t="s">
        <v>67</v>
      </c>
      <c r="B50" s="3"/>
      <c r="C50" s="3"/>
      <c r="D50" s="3"/>
      <c r="E50" s="3"/>
      <c r="F50" s="3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6"/>
    </row>
    <row r="51" spans="1:29">
      <c r="A51" s="1" t="s">
        <v>68</v>
      </c>
      <c r="B51" s="3"/>
      <c r="C51" s="3" t="s">
        <v>69</v>
      </c>
      <c r="D51" s="3"/>
      <c r="E51" s="3"/>
      <c r="F51" s="3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6"/>
    </row>
    <row r="52" spans="1:29">
      <c r="A52" s="51"/>
      <c r="B52" s="3"/>
      <c r="C52" s="3" t="s">
        <v>70</v>
      </c>
      <c r="D52" s="3"/>
      <c r="E52" s="3"/>
      <c r="F52" s="3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3"/>
      <c r="AC52" s="6"/>
    </row>
    <row r="53" spans="1:29" ht="18" thickBot="1">
      <c r="A53" s="142"/>
      <c r="B53" s="127"/>
      <c r="C53" s="127"/>
      <c r="D53" s="127"/>
      <c r="E53" s="126" t="s">
        <v>71</v>
      </c>
      <c r="F53" s="127"/>
      <c r="G53" s="143"/>
      <c r="H53" s="128"/>
      <c r="I53" s="128"/>
      <c r="J53" s="128"/>
      <c r="K53" s="128"/>
      <c r="L53" s="128"/>
      <c r="M53" s="128"/>
      <c r="N53" s="128"/>
      <c r="O53" s="128"/>
      <c r="P53" s="128"/>
      <c r="Q53" s="129" t="s">
        <v>72</v>
      </c>
      <c r="R53" s="116" t="s">
        <v>33</v>
      </c>
      <c r="S53" s="128"/>
      <c r="T53" s="290">
        <f>IF(T48&lt;=1000,T48*J75,IF(AND(T48&gt;1000,T48&lt;=1500),(T48*J76)-Z76,IF(AND(T48&gt;1500,T48&lt;=2000),(T48*J77)-Z77,IF(AND(T48&gt;2000,T48&lt;=2500),(T48*J78)-Z78,IF(AND(T48&gt;2500,T48&lt;=3000),(T48*J79)-Z79,IF(AND(T48&gt;3000,T48&lt;=4000),(T48*J80)-Z80,IF(AND(T48&gt;4000,T48&lt;=6000),(T48*J81)-Z81,(T48*J82)-Z82)))))))</f>
        <v>754.93999999999983</v>
      </c>
      <c r="U53" s="271"/>
      <c r="V53" s="271"/>
      <c r="W53" s="271"/>
      <c r="X53" s="271"/>
      <c r="Y53" s="271"/>
      <c r="Z53" s="271"/>
      <c r="AA53" s="144" t="s">
        <v>40</v>
      </c>
      <c r="AB53" s="145"/>
      <c r="AC53" s="134"/>
    </row>
    <row r="54" spans="1:29">
      <c r="A54" s="146" t="s">
        <v>73</v>
      </c>
      <c r="B54" s="147"/>
      <c r="C54" s="147"/>
      <c r="D54" s="147"/>
      <c r="E54" s="147"/>
      <c r="F54" s="147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9"/>
      <c r="AC54" s="6"/>
    </row>
    <row r="55" spans="1:29">
      <c r="A55" s="150" t="s">
        <v>45</v>
      </c>
      <c r="B55" s="3" t="s">
        <v>74</v>
      </c>
      <c r="C55" s="3"/>
      <c r="D55" s="3"/>
      <c r="E55" s="3" t="s">
        <v>75</v>
      </c>
      <c r="F55" s="3"/>
      <c r="G55" s="82"/>
      <c r="H55" s="82"/>
      <c r="I55" s="82"/>
      <c r="J55" s="82"/>
      <c r="K55" s="295">
        <v>10</v>
      </c>
      <c r="L55" s="293"/>
      <c r="M55" s="293"/>
      <c r="N55" s="293"/>
      <c r="O55" s="293"/>
      <c r="P55" s="293"/>
      <c r="Q55" s="293"/>
      <c r="R55" s="151" t="s">
        <v>76</v>
      </c>
      <c r="S55" s="152"/>
      <c r="T55" s="82"/>
      <c r="U55" s="82"/>
      <c r="V55" s="82"/>
      <c r="W55" s="82"/>
      <c r="X55" s="82"/>
      <c r="Y55" s="82"/>
      <c r="Z55" s="82"/>
      <c r="AA55" s="82"/>
      <c r="AB55" s="83"/>
      <c r="AC55" s="6"/>
    </row>
    <row r="56" spans="1:29">
      <c r="A56" s="150" t="s">
        <v>47</v>
      </c>
      <c r="B56" s="3" t="s">
        <v>77</v>
      </c>
      <c r="C56" s="3"/>
      <c r="D56" s="3"/>
      <c r="E56" s="3"/>
      <c r="F56" s="3"/>
      <c r="G56" s="153">
        <f>+D98</f>
        <v>4</v>
      </c>
      <c r="H56" s="154" t="s">
        <v>78</v>
      </c>
      <c r="I56" s="155"/>
      <c r="J56" s="82"/>
      <c r="K56" s="279">
        <f>G56*K55</f>
        <v>40</v>
      </c>
      <c r="L56" s="280"/>
      <c r="M56" s="280"/>
      <c r="N56" s="280"/>
      <c r="O56" s="280"/>
      <c r="P56" s="280"/>
      <c r="Q56" s="280"/>
      <c r="R56" s="151" t="s">
        <v>76</v>
      </c>
      <c r="S56" s="152"/>
      <c r="T56" s="82"/>
      <c r="U56" s="82"/>
      <c r="V56" s="82"/>
      <c r="W56" s="82"/>
      <c r="X56" s="82"/>
      <c r="Y56" s="82"/>
      <c r="Z56" s="82"/>
      <c r="AA56" s="82"/>
      <c r="AB56" s="83"/>
      <c r="AC56" s="6"/>
    </row>
    <row r="57" spans="1:29">
      <c r="A57" s="150" t="s">
        <v>49</v>
      </c>
      <c r="B57" s="3" t="s">
        <v>79</v>
      </c>
      <c r="C57" s="3"/>
      <c r="D57" s="3"/>
      <c r="E57" s="3"/>
      <c r="F57" s="3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3"/>
      <c r="AC57" s="6"/>
    </row>
    <row r="58" spans="1:29">
      <c r="A58" s="150"/>
      <c r="B58" s="156" t="s">
        <v>80</v>
      </c>
      <c r="C58" s="157">
        <v>0</v>
      </c>
      <c r="D58" s="158"/>
      <c r="E58" s="3"/>
      <c r="F58" s="159"/>
      <c r="G58" s="82" t="s">
        <v>81</v>
      </c>
      <c r="H58" s="160">
        <v>177</v>
      </c>
      <c r="I58" s="82"/>
      <c r="J58" s="161" t="s">
        <v>38</v>
      </c>
      <c r="K58" s="268">
        <f>+C58/H58</f>
        <v>0</v>
      </c>
      <c r="L58" s="269"/>
      <c r="M58" s="269"/>
      <c r="N58" s="269"/>
      <c r="O58" s="269"/>
      <c r="P58" s="269"/>
      <c r="Q58" s="269"/>
      <c r="R58" s="162" t="s">
        <v>76</v>
      </c>
      <c r="S58" s="163"/>
      <c r="T58" s="82"/>
      <c r="U58" s="82"/>
      <c r="V58" s="82"/>
      <c r="W58" s="82"/>
      <c r="X58" s="82"/>
      <c r="Y58" s="82"/>
      <c r="Z58" s="82"/>
      <c r="AA58" s="82"/>
      <c r="AB58" s="83"/>
      <c r="AC58" s="6"/>
    </row>
    <row r="59" spans="1:29" ht="18" thickBot="1">
      <c r="A59" s="164"/>
      <c r="B59" s="73"/>
      <c r="C59" s="73"/>
      <c r="D59" s="73"/>
      <c r="E59" s="74" t="s">
        <v>82</v>
      </c>
      <c r="F59" s="73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6" t="s">
        <v>83</v>
      </c>
      <c r="R59" s="167" t="s">
        <v>33</v>
      </c>
      <c r="S59" s="168"/>
      <c r="T59" s="270">
        <f>K58+K56+K55</f>
        <v>50</v>
      </c>
      <c r="U59" s="271"/>
      <c r="V59" s="271"/>
      <c r="W59" s="271"/>
      <c r="X59" s="271"/>
      <c r="Y59" s="271"/>
      <c r="Z59" s="271"/>
      <c r="AA59" s="169" t="s">
        <v>40</v>
      </c>
      <c r="AB59" s="170"/>
      <c r="AC59" s="134"/>
    </row>
    <row r="60" spans="1:29" ht="18" thickBot="1">
      <c r="A60" s="171" t="s">
        <v>84</v>
      </c>
      <c r="B60" s="172"/>
      <c r="C60" s="172"/>
      <c r="D60" s="172"/>
      <c r="E60" s="172"/>
      <c r="F60" s="172"/>
      <c r="G60" s="173"/>
      <c r="H60" s="173"/>
      <c r="I60" s="173"/>
      <c r="J60" s="173"/>
      <c r="K60" s="174"/>
      <c r="L60" s="174"/>
      <c r="M60" s="174" t="s">
        <v>72</v>
      </c>
      <c r="N60" s="175" t="s">
        <v>64</v>
      </c>
      <c r="O60" s="174" t="s">
        <v>83</v>
      </c>
      <c r="P60" s="176" t="s">
        <v>38</v>
      </c>
      <c r="Q60" s="174" t="s">
        <v>85</v>
      </c>
      <c r="R60" s="177" t="s">
        <v>33</v>
      </c>
      <c r="S60" s="178"/>
      <c r="T60" s="272">
        <f>+IF(T53&lt;T59,0,T53-T59)</f>
        <v>704.93999999999983</v>
      </c>
      <c r="U60" s="273"/>
      <c r="V60" s="273"/>
      <c r="W60" s="273"/>
      <c r="X60" s="273"/>
      <c r="Y60" s="273"/>
      <c r="Z60" s="273"/>
      <c r="AA60" s="179" t="s">
        <v>40</v>
      </c>
      <c r="AB60" s="180"/>
      <c r="AC60" s="134"/>
    </row>
    <row r="61" spans="1:29">
      <c r="A61" s="1" t="s">
        <v>86</v>
      </c>
      <c r="B61" s="3"/>
      <c r="C61" s="3"/>
      <c r="D61" s="3"/>
      <c r="E61" s="3"/>
      <c r="F61" s="3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3"/>
      <c r="AC61" s="6"/>
    </row>
    <row r="62" spans="1:29">
      <c r="A62" s="51"/>
      <c r="B62" s="181" t="s">
        <v>87</v>
      </c>
      <c r="C62" s="3"/>
      <c r="D62" s="3"/>
      <c r="E62" s="3"/>
      <c r="F62" s="3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3"/>
      <c r="AC62" s="6"/>
    </row>
    <row r="63" spans="1:29" ht="17.399999999999999">
      <c r="A63" s="182"/>
      <c r="B63" s="74"/>
      <c r="C63" s="183" t="s">
        <v>88</v>
      </c>
      <c r="D63" s="76" t="s">
        <v>33</v>
      </c>
      <c r="E63" s="184" t="s">
        <v>89</v>
      </c>
      <c r="F63" s="185" t="s">
        <v>90</v>
      </c>
      <c r="G63" s="186"/>
      <c r="H63" s="187" t="s">
        <v>91</v>
      </c>
      <c r="I63" s="188">
        <v>0</v>
      </c>
      <c r="J63" s="189"/>
      <c r="K63" s="189"/>
      <c r="L63" s="189"/>
      <c r="M63" s="189"/>
      <c r="N63" s="190"/>
      <c r="O63" s="189" t="s">
        <v>92</v>
      </c>
      <c r="P63" s="187"/>
      <c r="Q63" s="274">
        <f>T60/T33*100</f>
        <v>13.151865671641788</v>
      </c>
      <c r="R63" s="275"/>
      <c r="S63" s="275"/>
      <c r="T63" s="275"/>
      <c r="U63" s="191" t="s">
        <v>89</v>
      </c>
      <c r="V63" s="187"/>
      <c r="W63" s="187"/>
      <c r="X63" s="187">
        <v>0</v>
      </c>
      <c r="Y63" s="192"/>
      <c r="Z63" s="187"/>
      <c r="AA63" s="187"/>
      <c r="AB63" s="193"/>
      <c r="AC63" s="194"/>
    </row>
    <row r="64" spans="1:29" ht="17.399999999999999">
      <c r="A64" s="182"/>
      <c r="B64" s="74"/>
      <c r="C64" s="183"/>
      <c r="D64" s="195"/>
      <c r="E64" s="184"/>
      <c r="F64" s="185"/>
      <c r="G64" s="186"/>
      <c r="H64" s="187"/>
      <c r="I64" s="196">
        <v>0</v>
      </c>
      <c r="J64" s="189"/>
      <c r="K64" s="189"/>
      <c r="L64" s="189"/>
      <c r="M64" s="189"/>
      <c r="N64" s="190"/>
      <c r="O64" s="189"/>
      <c r="P64" s="187"/>
      <c r="Q64" s="197"/>
      <c r="R64" s="198"/>
      <c r="S64" s="198"/>
      <c r="T64" s="189"/>
      <c r="U64" s="187"/>
      <c r="V64" s="187"/>
      <c r="W64" s="187"/>
      <c r="X64" s="187"/>
      <c r="Y64" s="187"/>
      <c r="Z64" s="187"/>
      <c r="AA64" s="187"/>
      <c r="AB64" s="193"/>
      <c r="AC64" s="194"/>
    </row>
    <row r="65" spans="1:29">
      <c r="A65" s="199" t="s">
        <v>93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1"/>
      <c r="AC65" s="6"/>
    </row>
    <row r="66" spans="1:29" ht="15" thickBot="1">
      <c r="A66" s="51" t="s">
        <v>94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5"/>
      <c r="AC66" s="6"/>
    </row>
    <row r="67" spans="1:29">
      <c r="A67" s="200" t="s">
        <v>95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01"/>
      <c r="AC67" s="6"/>
    </row>
    <row r="68" spans="1:29">
      <c r="A68" s="202" t="s">
        <v>96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5"/>
      <c r="AC68" s="6"/>
    </row>
    <row r="69" spans="1:29" ht="17.399999999999999">
      <c r="A69" s="164" t="s">
        <v>45</v>
      </c>
      <c r="B69" s="73" t="s">
        <v>97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5">
        <v>1</v>
      </c>
      <c r="R69" s="76" t="s">
        <v>33</v>
      </c>
      <c r="S69" s="73"/>
      <c r="T69" s="276">
        <f>+E99*3</f>
        <v>0</v>
      </c>
      <c r="U69" s="277"/>
      <c r="V69" s="277"/>
      <c r="W69" s="277"/>
      <c r="X69" s="277"/>
      <c r="Y69" s="277"/>
      <c r="Z69" s="277"/>
      <c r="AA69" s="277"/>
      <c r="AB69" s="278"/>
      <c r="AC69" s="134"/>
    </row>
    <row r="70" spans="1:29" ht="17.399999999999999">
      <c r="A70" s="164" t="s">
        <v>47</v>
      </c>
      <c r="B70" s="73" t="s">
        <v>98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5">
        <v>2</v>
      </c>
      <c r="R70" s="76" t="s">
        <v>33</v>
      </c>
      <c r="S70" s="73"/>
      <c r="T70" s="276">
        <f>+D96*3</f>
        <v>210000</v>
      </c>
      <c r="U70" s="277"/>
      <c r="V70" s="277"/>
      <c r="W70" s="277"/>
      <c r="X70" s="277"/>
      <c r="Y70" s="277"/>
      <c r="Z70" s="277"/>
      <c r="AA70" s="277"/>
      <c r="AB70" s="278"/>
      <c r="AC70" s="134"/>
    </row>
    <row r="71" spans="1:29">
      <c r="A71" s="5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203"/>
      <c r="U71" s="203"/>
      <c r="V71" s="203"/>
      <c r="W71" s="203"/>
      <c r="X71" s="203"/>
      <c r="Y71" s="203"/>
      <c r="Z71" s="203"/>
      <c r="AA71" s="203"/>
      <c r="AB71" s="204"/>
      <c r="AC71" s="6"/>
    </row>
    <row r="72" spans="1:29" ht="18" thickBot="1">
      <c r="A72" s="205" t="s">
        <v>99</v>
      </c>
      <c r="B72" s="14"/>
      <c r="C72" s="73"/>
      <c r="D72" s="73"/>
      <c r="E72" s="76" t="s">
        <v>33</v>
      </c>
      <c r="F72" s="206" t="s">
        <v>100</v>
      </c>
      <c r="G72" s="207"/>
      <c r="H72" s="207"/>
      <c r="I72" s="208" t="s">
        <v>101</v>
      </c>
      <c r="J72" s="208">
        <v>100</v>
      </c>
      <c r="K72" s="209">
        <v>0</v>
      </c>
      <c r="L72" s="208"/>
      <c r="M72" s="165"/>
      <c r="N72" s="210">
        <f>T60</f>
        <v>704.93999999999983</v>
      </c>
      <c r="O72" s="211"/>
      <c r="P72" s="210" t="s">
        <v>102</v>
      </c>
      <c r="Q72" s="212">
        <f>I33</f>
        <v>50</v>
      </c>
      <c r="R72" s="212"/>
      <c r="S72" s="211"/>
      <c r="T72" s="211" t="s">
        <v>64</v>
      </c>
      <c r="U72" s="212">
        <f>T69</f>
        <v>0</v>
      </c>
      <c r="V72" s="212"/>
      <c r="W72" s="213" t="s">
        <v>102</v>
      </c>
      <c r="X72" s="214">
        <v>100</v>
      </c>
      <c r="Y72" s="215" t="s">
        <v>38</v>
      </c>
      <c r="Z72" s="267">
        <f>(((T60*I33)-T69)/(T30-T70)*100)</f>
        <v>60.770689655172404</v>
      </c>
      <c r="AA72" s="267"/>
      <c r="AB72" s="216" t="s">
        <v>89</v>
      </c>
      <c r="AC72" s="134"/>
    </row>
    <row r="73" spans="1:29" ht="17.399999999999999">
      <c r="A73" s="205"/>
      <c r="B73" s="14"/>
      <c r="C73" s="73"/>
      <c r="D73" s="73"/>
      <c r="E73" s="195"/>
      <c r="F73" s="206"/>
      <c r="G73" s="207"/>
      <c r="H73" s="207"/>
      <c r="I73" s="208"/>
      <c r="J73" s="208"/>
      <c r="K73" s="208"/>
      <c r="L73" s="208"/>
      <c r="M73" s="165"/>
      <c r="N73" s="217">
        <f>+T30</f>
        <v>268000</v>
      </c>
      <c r="O73" s="218"/>
      <c r="P73" s="217"/>
      <c r="Q73" s="218"/>
      <c r="R73" s="218" t="s">
        <v>64</v>
      </c>
      <c r="S73" s="219">
        <f>T70</f>
        <v>210000</v>
      </c>
      <c r="T73" s="218"/>
      <c r="U73" s="218"/>
      <c r="V73" s="218"/>
      <c r="W73" s="220"/>
      <c r="X73" s="221"/>
      <c r="Y73" s="215"/>
      <c r="Z73" s="215"/>
      <c r="AA73" s="222"/>
      <c r="AB73" s="223"/>
      <c r="AC73" s="134"/>
    </row>
    <row r="74" spans="1:29" ht="12.75" customHeight="1">
      <c r="A74" s="224"/>
      <c r="B74" s="225" t="s">
        <v>103</v>
      </c>
      <c r="C74" s="225"/>
      <c r="D74" s="225"/>
      <c r="E74" s="225"/>
      <c r="F74" s="225"/>
      <c r="G74" s="225"/>
      <c r="H74" s="225"/>
      <c r="I74" s="225" t="s">
        <v>104</v>
      </c>
      <c r="J74" s="225"/>
      <c r="K74" s="225"/>
      <c r="L74" s="225"/>
      <c r="M74" s="225"/>
      <c r="N74" s="226"/>
      <c r="O74" s="227"/>
      <c r="P74" s="225" t="s">
        <v>0</v>
      </c>
      <c r="Q74" s="225"/>
      <c r="R74" s="225"/>
      <c r="S74" s="225"/>
      <c r="T74" s="225"/>
      <c r="U74" s="225"/>
      <c r="V74" s="226"/>
      <c r="W74" s="225" t="s">
        <v>105</v>
      </c>
      <c r="X74" s="225"/>
      <c r="Y74" s="225"/>
      <c r="Z74" s="225"/>
      <c r="AA74" s="225"/>
      <c r="AB74" s="228"/>
      <c r="AC74" s="6"/>
    </row>
    <row r="75" spans="1:29" ht="12.75" customHeight="1">
      <c r="A75" s="51"/>
      <c r="B75" s="229"/>
      <c r="C75" s="229" t="s">
        <v>106</v>
      </c>
      <c r="D75" s="3"/>
      <c r="E75" s="230" t="s">
        <v>107</v>
      </c>
      <c r="F75" s="231" t="s">
        <v>108</v>
      </c>
      <c r="G75" s="232">
        <v>1000</v>
      </c>
      <c r="H75" s="3"/>
      <c r="I75" s="3"/>
      <c r="J75" s="233">
        <v>0.06</v>
      </c>
      <c r="K75" s="233"/>
      <c r="L75" s="233"/>
      <c r="M75" s="230" t="s">
        <v>107</v>
      </c>
      <c r="N75" s="230" t="s">
        <v>107</v>
      </c>
      <c r="O75" s="230" t="s">
        <v>107</v>
      </c>
      <c r="P75" s="230" t="s">
        <v>107</v>
      </c>
      <c r="Q75" s="230" t="s">
        <v>107</v>
      </c>
      <c r="R75" s="230" t="s">
        <v>107</v>
      </c>
      <c r="S75" s="230" t="s">
        <v>107</v>
      </c>
      <c r="T75" s="230" t="s">
        <v>107</v>
      </c>
      <c r="U75" s="230" t="s">
        <v>107</v>
      </c>
      <c r="V75" s="230" t="s">
        <v>107</v>
      </c>
      <c r="W75" s="230" t="s">
        <v>107</v>
      </c>
      <c r="X75" s="230" t="s">
        <v>107</v>
      </c>
      <c r="Y75" s="230" t="s">
        <v>107</v>
      </c>
      <c r="Z75" s="234"/>
      <c r="AA75" s="234"/>
      <c r="AB75" s="5"/>
      <c r="AC75" s="6"/>
    </row>
    <row r="76" spans="1:29" ht="12.75" customHeight="1">
      <c r="A76" s="51"/>
      <c r="B76" s="229"/>
      <c r="C76" s="229" t="s">
        <v>106</v>
      </c>
      <c r="D76" s="3"/>
      <c r="E76" s="230" t="s">
        <v>107</v>
      </c>
      <c r="F76" s="235" t="s">
        <v>109</v>
      </c>
      <c r="G76" s="232">
        <v>1500</v>
      </c>
      <c r="H76" s="3"/>
      <c r="I76" s="3"/>
      <c r="J76" s="233">
        <v>0.09</v>
      </c>
      <c r="K76" s="233"/>
      <c r="L76" s="233"/>
      <c r="M76" s="230" t="s">
        <v>107</v>
      </c>
      <c r="N76" s="230" t="s">
        <v>107</v>
      </c>
      <c r="O76" s="230" t="s">
        <v>107</v>
      </c>
      <c r="P76" s="230" t="s">
        <v>107</v>
      </c>
      <c r="Q76" s="230" t="s">
        <v>107</v>
      </c>
      <c r="R76" s="230" t="s">
        <v>107</v>
      </c>
      <c r="S76" s="230" t="s">
        <v>107</v>
      </c>
      <c r="T76" s="230" t="s">
        <v>107</v>
      </c>
      <c r="U76" s="230" t="s">
        <v>107</v>
      </c>
      <c r="V76" s="230" t="s">
        <v>107</v>
      </c>
      <c r="W76" s="230" t="s">
        <v>107</v>
      </c>
      <c r="X76" s="230" t="s">
        <v>107</v>
      </c>
      <c r="Y76" s="230" t="s">
        <v>107</v>
      </c>
      <c r="Z76" s="234">
        <v>30</v>
      </c>
      <c r="AA76" s="234"/>
      <c r="AB76" s="5"/>
      <c r="AC76" s="6"/>
    </row>
    <row r="77" spans="1:29" ht="12.75" customHeight="1">
      <c r="A77" s="51"/>
      <c r="B77" s="229"/>
      <c r="C77" s="229" t="s">
        <v>106</v>
      </c>
      <c r="D77" s="3"/>
      <c r="E77" s="230" t="s">
        <v>107</v>
      </c>
      <c r="F77" s="235" t="s">
        <v>110</v>
      </c>
      <c r="G77" s="232">
        <v>2000</v>
      </c>
      <c r="H77" s="3"/>
      <c r="I77" s="3"/>
      <c r="J77" s="233">
        <v>0.12</v>
      </c>
      <c r="K77" s="233"/>
      <c r="L77" s="233"/>
      <c r="M77" s="230" t="s">
        <v>107</v>
      </c>
      <c r="N77" s="230" t="s">
        <v>107</v>
      </c>
      <c r="O77" s="230" t="s">
        <v>107</v>
      </c>
      <c r="P77" s="230" t="s">
        <v>107</v>
      </c>
      <c r="Q77" s="230" t="s">
        <v>107</v>
      </c>
      <c r="R77" s="230" t="s">
        <v>107</v>
      </c>
      <c r="S77" s="230" t="s">
        <v>107</v>
      </c>
      <c r="T77" s="230" t="s">
        <v>107</v>
      </c>
      <c r="U77" s="230" t="s">
        <v>107</v>
      </c>
      <c r="V77" s="230" t="s">
        <v>107</v>
      </c>
      <c r="W77" s="230" t="s">
        <v>107</v>
      </c>
      <c r="X77" s="230" t="s">
        <v>107</v>
      </c>
      <c r="Y77" s="230" t="s">
        <v>107</v>
      </c>
      <c r="Z77" s="234">
        <v>75</v>
      </c>
      <c r="AA77" s="234"/>
      <c r="AB77" s="5"/>
      <c r="AC77" s="6"/>
    </row>
    <row r="78" spans="1:29" ht="12.75" customHeight="1">
      <c r="A78" s="51"/>
      <c r="B78" s="229"/>
      <c r="C78" s="229" t="s">
        <v>106</v>
      </c>
      <c r="D78" s="3"/>
      <c r="E78" s="230" t="s">
        <v>107</v>
      </c>
      <c r="F78" s="235" t="s">
        <v>111</v>
      </c>
      <c r="G78" s="232">
        <v>2500</v>
      </c>
      <c r="H78" s="3"/>
      <c r="I78" s="3"/>
      <c r="J78" s="233">
        <v>0.16</v>
      </c>
      <c r="K78" s="233"/>
      <c r="L78" s="233"/>
      <c r="M78" s="230" t="s">
        <v>107</v>
      </c>
      <c r="N78" s="230" t="s">
        <v>107</v>
      </c>
      <c r="O78" s="230" t="s">
        <v>107</v>
      </c>
      <c r="P78" s="230" t="s">
        <v>107</v>
      </c>
      <c r="Q78" s="230" t="s">
        <v>107</v>
      </c>
      <c r="R78" s="230" t="s">
        <v>107</v>
      </c>
      <c r="S78" s="230" t="s">
        <v>107</v>
      </c>
      <c r="T78" s="230" t="s">
        <v>107</v>
      </c>
      <c r="U78" s="230" t="s">
        <v>107</v>
      </c>
      <c r="V78" s="230" t="s">
        <v>107</v>
      </c>
      <c r="W78" s="230" t="s">
        <v>107</v>
      </c>
      <c r="X78" s="230" t="s">
        <v>107</v>
      </c>
      <c r="Y78" s="230" t="s">
        <v>107</v>
      </c>
      <c r="Z78" s="234">
        <v>155</v>
      </c>
      <c r="AA78" s="234"/>
      <c r="AB78" s="5"/>
      <c r="AC78" s="6"/>
    </row>
    <row r="79" spans="1:29" ht="12.75" customHeight="1">
      <c r="A79" s="51"/>
      <c r="B79" s="229"/>
      <c r="C79" s="229" t="s">
        <v>106</v>
      </c>
      <c r="D79" s="3"/>
      <c r="E79" s="230" t="s">
        <v>107</v>
      </c>
      <c r="F79" s="235" t="s">
        <v>112</v>
      </c>
      <c r="G79" s="232">
        <v>3000</v>
      </c>
      <c r="H79" s="3"/>
      <c r="I79" s="3"/>
      <c r="J79" s="233">
        <v>0.2</v>
      </c>
      <c r="K79" s="233"/>
      <c r="L79" s="233"/>
      <c r="M79" s="230" t="s">
        <v>107</v>
      </c>
      <c r="N79" s="230" t="s">
        <v>107</v>
      </c>
      <c r="O79" s="230" t="s">
        <v>107</v>
      </c>
      <c r="P79" s="230" t="s">
        <v>107</v>
      </c>
      <c r="Q79" s="230" t="s">
        <v>107</v>
      </c>
      <c r="R79" s="230" t="s">
        <v>107</v>
      </c>
      <c r="S79" s="230" t="s">
        <v>107</v>
      </c>
      <c r="T79" s="230" t="s">
        <v>107</v>
      </c>
      <c r="U79" s="230" t="s">
        <v>107</v>
      </c>
      <c r="V79" s="230" t="s">
        <v>107</v>
      </c>
      <c r="W79" s="230" t="s">
        <v>107</v>
      </c>
      <c r="X79" s="230" t="s">
        <v>107</v>
      </c>
      <c r="Y79" s="230" t="s">
        <v>107</v>
      </c>
      <c r="Z79" s="234">
        <v>255</v>
      </c>
      <c r="AA79" s="234"/>
      <c r="AB79" s="5"/>
      <c r="AC79" s="6"/>
    </row>
    <row r="80" spans="1:29" ht="12.75" customHeight="1">
      <c r="A80" s="51"/>
      <c r="B80" s="229"/>
      <c r="C80" s="229" t="s">
        <v>106</v>
      </c>
      <c r="D80" s="3"/>
      <c r="E80" s="230" t="s">
        <v>107</v>
      </c>
      <c r="F80" s="235" t="s">
        <v>113</v>
      </c>
      <c r="G80" s="232">
        <v>4000</v>
      </c>
      <c r="H80" s="3"/>
      <c r="I80" s="3"/>
      <c r="J80" s="233">
        <v>0.24</v>
      </c>
      <c r="K80" s="233"/>
      <c r="L80" s="233"/>
      <c r="M80" s="230" t="s">
        <v>107</v>
      </c>
      <c r="N80" s="230" t="s">
        <v>107</v>
      </c>
      <c r="O80" s="230" t="s">
        <v>107</v>
      </c>
      <c r="P80" s="230" t="s">
        <v>107</v>
      </c>
      <c r="Q80" s="230" t="s">
        <v>107</v>
      </c>
      <c r="R80" s="230" t="s">
        <v>107</v>
      </c>
      <c r="S80" s="230" t="s">
        <v>107</v>
      </c>
      <c r="T80" s="230" t="s">
        <v>107</v>
      </c>
      <c r="U80" s="230" t="s">
        <v>107</v>
      </c>
      <c r="V80" s="230" t="s">
        <v>107</v>
      </c>
      <c r="W80" s="230" t="s">
        <v>107</v>
      </c>
      <c r="X80" s="230" t="s">
        <v>107</v>
      </c>
      <c r="Y80" s="230" t="s">
        <v>107</v>
      </c>
      <c r="Z80" s="234">
        <v>375</v>
      </c>
      <c r="AA80" s="234"/>
      <c r="AB80" s="5"/>
      <c r="AC80" s="6"/>
    </row>
    <row r="81" spans="1:29" ht="12.75" customHeight="1">
      <c r="A81" s="51"/>
      <c r="B81" s="229"/>
      <c r="C81" s="229" t="s">
        <v>106</v>
      </c>
      <c r="D81" s="3"/>
      <c r="E81" s="230" t="s">
        <v>107</v>
      </c>
      <c r="F81" s="235" t="s">
        <v>114</v>
      </c>
      <c r="G81" s="232">
        <v>6000</v>
      </c>
      <c r="H81" s="3"/>
      <c r="I81" s="3"/>
      <c r="J81" s="233">
        <v>0.28999999999999998</v>
      </c>
      <c r="K81" s="233"/>
      <c r="L81" s="233"/>
      <c r="M81" s="230" t="s">
        <v>107</v>
      </c>
      <c r="N81" s="230" t="s">
        <v>107</v>
      </c>
      <c r="O81" s="230" t="s">
        <v>107</v>
      </c>
      <c r="P81" s="230" t="s">
        <v>107</v>
      </c>
      <c r="Q81" s="230" t="s">
        <v>107</v>
      </c>
      <c r="R81" s="230" t="s">
        <v>107</v>
      </c>
      <c r="S81" s="230" t="s">
        <v>107</v>
      </c>
      <c r="T81" s="230" t="s">
        <v>107</v>
      </c>
      <c r="U81" s="230" t="s">
        <v>107</v>
      </c>
      <c r="V81" s="230" t="s">
        <v>107</v>
      </c>
      <c r="W81" s="230" t="s">
        <v>107</v>
      </c>
      <c r="X81" s="230" t="s">
        <v>107</v>
      </c>
      <c r="Y81" s="230" t="s">
        <v>107</v>
      </c>
      <c r="Z81" s="234">
        <v>575</v>
      </c>
      <c r="AA81" s="234"/>
      <c r="AB81" s="5"/>
      <c r="AC81" s="6"/>
    </row>
    <row r="82" spans="1:29" ht="12.75" customHeight="1" thickBot="1">
      <c r="A82" s="51"/>
      <c r="B82" s="229"/>
      <c r="C82" s="229" t="s">
        <v>106</v>
      </c>
      <c r="D82" s="3"/>
      <c r="E82" s="230" t="s">
        <v>107</v>
      </c>
      <c r="F82" s="235" t="s">
        <v>115</v>
      </c>
      <c r="G82" s="232" t="s">
        <v>0</v>
      </c>
      <c r="H82" s="3"/>
      <c r="I82" s="3"/>
      <c r="J82" s="233">
        <v>0.34</v>
      </c>
      <c r="K82" s="233"/>
      <c r="L82" s="233"/>
      <c r="M82" s="230" t="s">
        <v>107</v>
      </c>
      <c r="N82" s="230" t="s">
        <v>107</v>
      </c>
      <c r="O82" s="230" t="s">
        <v>107</v>
      </c>
      <c r="P82" s="230" t="s">
        <v>107</v>
      </c>
      <c r="Q82" s="230" t="s">
        <v>107</v>
      </c>
      <c r="R82" s="230" t="s">
        <v>107</v>
      </c>
      <c r="S82" s="230" t="s">
        <v>107</v>
      </c>
      <c r="T82" s="230" t="s">
        <v>107</v>
      </c>
      <c r="U82" s="230" t="s">
        <v>107</v>
      </c>
      <c r="V82" s="230" t="s">
        <v>107</v>
      </c>
      <c r="W82" s="230" t="s">
        <v>107</v>
      </c>
      <c r="X82" s="230" t="s">
        <v>107</v>
      </c>
      <c r="Y82" s="230" t="s">
        <v>107</v>
      </c>
      <c r="Z82" s="234">
        <v>875</v>
      </c>
      <c r="AA82" s="234"/>
      <c r="AB82" s="5"/>
      <c r="AC82" s="6"/>
    </row>
    <row r="83" spans="1:29" ht="12.75" customHeight="1">
      <c r="A83" s="236" t="s">
        <v>116</v>
      </c>
      <c r="B83" s="26"/>
      <c r="C83" s="237"/>
      <c r="D83" s="237"/>
      <c r="E83" s="29"/>
      <c r="F83" s="26"/>
      <c r="G83" s="238"/>
      <c r="H83" s="239"/>
      <c r="I83" s="240" t="s">
        <v>117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01"/>
      <c r="AC83" s="6"/>
    </row>
    <row r="84" spans="1:29" ht="12.75" customHeight="1">
      <c r="A84" s="241" t="s">
        <v>118</v>
      </c>
      <c r="B84" s="3"/>
      <c r="C84" s="229"/>
      <c r="D84" s="229"/>
      <c r="E84" s="37"/>
      <c r="F84" s="3"/>
      <c r="G84" s="242"/>
      <c r="H84" s="77"/>
      <c r="I84" s="3"/>
      <c r="J84" s="181" t="s">
        <v>119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5"/>
      <c r="AC84" s="6"/>
    </row>
    <row r="85" spans="1:29" ht="12.75" customHeight="1">
      <c r="A85" s="51"/>
      <c r="B85" s="3"/>
      <c r="C85" s="3"/>
      <c r="D85" s="37"/>
      <c r="E85" s="37"/>
      <c r="F85" s="3"/>
      <c r="G85" s="3"/>
      <c r="H85" s="77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5"/>
      <c r="AC85" s="6"/>
    </row>
    <row r="86" spans="1:29" ht="3" customHeight="1">
      <c r="A86" s="51"/>
      <c r="B86" s="3"/>
      <c r="C86" s="3"/>
      <c r="D86" s="37"/>
      <c r="E86" s="37"/>
      <c r="F86" s="3"/>
      <c r="G86" s="3"/>
      <c r="H86" s="77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5"/>
      <c r="AC86" s="6"/>
    </row>
    <row r="87" spans="1:29" ht="12.75" customHeight="1">
      <c r="A87" s="51"/>
      <c r="B87" s="3"/>
      <c r="C87" s="3"/>
      <c r="D87" s="37"/>
      <c r="E87" s="37"/>
      <c r="F87" s="3"/>
      <c r="G87" s="3"/>
      <c r="H87" s="77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5"/>
      <c r="AC87" s="6"/>
    </row>
    <row r="88" spans="1:29" ht="12.75" customHeight="1">
      <c r="A88" s="51"/>
      <c r="B88" s="243" t="s">
        <v>0</v>
      </c>
      <c r="C88" s="3"/>
      <c r="D88" s="3"/>
      <c r="E88" s="244"/>
      <c r="F88" s="3"/>
      <c r="G88" s="3"/>
      <c r="H88" s="77"/>
      <c r="I88" s="3"/>
      <c r="J88" s="3"/>
      <c r="K88" s="245" t="s">
        <v>0</v>
      </c>
      <c r="L88" s="245"/>
      <c r="M88" s="3"/>
      <c r="N88" s="3"/>
      <c r="O88" s="3"/>
      <c r="P88" s="3"/>
      <c r="Q88" s="246"/>
      <c r="R88" s="3"/>
      <c r="S88" s="3"/>
      <c r="T88" s="3"/>
      <c r="U88" s="3"/>
      <c r="V88" s="3"/>
      <c r="W88" s="3"/>
      <c r="X88" s="3"/>
      <c r="Y88" s="3"/>
      <c r="Z88" s="3"/>
      <c r="AA88" s="3"/>
      <c r="AB88" s="5"/>
      <c r="AC88" s="6"/>
    </row>
    <row r="89" spans="1:29" ht="12.75" customHeight="1" thickBot="1">
      <c r="A89" s="247"/>
      <c r="B89" s="248" t="s">
        <v>120</v>
      </c>
      <c r="C89" s="248"/>
      <c r="D89" s="248"/>
      <c r="E89" s="249" t="s">
        <v>121</v>
      </c>
      <c r="F89" s="248"/>
      <c r="G89" s="248" t="s">
        <v>122</v>
      </c>
      <c r="H89" s="250"/>
      <c r="I89" s="248"/>
      <c r="J89" s="248"/>
      <c r="K89" s="248" t="s">
        <v>120</v>
      </c>
      <c r="L89" s="248"/>
      <c r="M89" s="248"/>
      <c r="N89" s="248"/>
      <c r="O89" s="248"/>
      <c r="P89" s="248"/>
      <c r="Q89" s="248" t="s">
        <v>121</v>
      </c>
      <c r="R89" s="248"/>
      <c r="S89" s="248"/>
      <c r="T89" s="248"/>
      <c r="U89" s="248"/>
      <c r="V89" s="248"/>
      <c r="W89" s="248"/>
      <c r="X89" s="248" t="s">
        <v>123</v>
      </c>
      <c r="Y89" s="248"/>
      <c r="Z89" s="248"/>
      <c r="AA89" s="248"/>
      <c r="AB89" s="251"/>
      <c r="AC89" s="252"/>
    </row>
    <row r="90" spans="1:29">
      <c r="A90" s="24"/>
      <c r="B90" s="24"/>
      <c r="C90" s="24"/>
      <c r="D90" s="24"/>
      <c r="E90" s="24"/>
      <c r="F90" s="24"/>
      <c r="G90" s="24"/>
      <c r="H90" s="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7"/>
    </row>
    <row r="91" spans="1:29">
      <c r="A91" s="24"/>
      <c r="B91" s="24"/>
      <c r="C91" s="24"/>
      <c r="D91" s="24"/>
      <c r="E91" s="24"/>
      <c r="F91" s="24"/>
      <c r="G91" s="24"/>
      <c r="H91" s="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7"/>
    </row>
    <row r="92" spans="1:29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7"/>
    </row>
    <row r="93" spans="1:29" ht="15" thickBot="1">
      <c r="A93" s="8"/>
      <c r="B93" s="8"/>
      <c r="C93" s="8"/>
      <c r="D93" s="8"/>
      <c r="E93" s="8"/>
      <c r="F93" s="8"/>
      <c r="G93" s="9"/>
      <c r="H93" s="10"/>
      <c r="I93" s="9"/>
      <c r="J93" s="9"/>
      <c r="K93" s="9"/>
      <c r="L93" s="9"/>
      <c r="M93" s="9"/>
      <c r="N93" s="9"/>
      <c r="O93" s="9"/>
      <c r="P93" s="9"/>
      <c r="Q93" s="9"/>
      <c r="R93" s="9"/>
      <c r="S93" s="11" t="s">
        <v>125</v>
      </c>
      <c r="T93" s="264" t="s">
        <v>126</v>
      </c>
      <c r="U93" s="264"/>
      <c r="V93" s="264"/>
      <c r="W93" s="264"/>
      <c r="X93" s="264"/>
      <c r="Y93" s="264"/>
      <c r="Z93" s="264"/>
      <c r="AA93" s="264"/>
      <c r="AB93" s="264"/>
      <c r="AC93" s="7"/>
    </row>
    <row r="94" spans="1:29" s="256" customFormat="1" ht="12.6" thickBot="1">
      <c r="A94" s="253" t="s">
        <v>127</v>
      </c>
      <c r="B94" s="253"/>
      <c r="C94" s="253"/>
      <c r="D94" s="258" t="s">
        <v>141</v>
      </c>
      <c r="E94" s="253"/>
      <c r="F94" s="253" t="s">
        <v>128</v>
      </c>
      <c r="G94" s="254">
        <f>D96*12</f>
        <v>840000</v>
      </c>
      <c r="H94" s="253"/>
      <c r="I94" s="253"/>
      <c r="J94" s="253"/>
      <c r="K94" s="253"/>
      <c r="L94" s="253"/>
      <c r="M94" s="253"/>
      <c r="N94" s="253"/>
      <c r="O94" s="253"/>
      <c r="P94" s="11" t="s">
        <v>129</v>
      </c>
      <c r="Q94" s="253"/>
      <c r="R94" s="253"/>
      <c r="S94" s="260" t="s">
        <v>8</v>
      </c>
      <c r="T94" s="261">
        <v>0</v>
      </c>
      <c r="U94" s="262">
        <v>1</v>
      </c>
      <c r="V94" s="262">
        <v>2</v>
      </c>
      <c r="W94" s="262">
        <v>3</v>
      </c>
      <c r="X94" s="262">
        <v>4</v>
      </c>
      <c r="Y94" s="262">
        <v>5</v>
      </c>
      <c r="Z94" s="262">
        <v>6</v>
      </c>
      <c r="AA94" s="262">
        <v>7</v>
      </c>
      <c r="AB94" s="263">
        <v>8</v>
      </c>
      <c r="AC94" s="255"/>
    </row>
    <row r="95" spans="1:29" s="256" customFormat="1" ht="12">
      <c r="A95" s="253" t="s">
        <v>130</v>
      </c>
      <c r="B95" s="253"/>
      <c r="C95" s="253"/>
      <c r="D95" s="258">
        <v>12345678</v>
      </c>
      <c r="E95" s="253"/>
      <c r="F95" s="253" t="s">
        <v>131</v>
      </c>
      <c r="G95" s="253"/>
      <c r="H95" s="265">
        <f>D96*4</f>
        <v>280000</v>
      </c>
      <c r="I95" s="265"/>
      <c r="J95" s="265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5"/>
    </row>
    <row r="96" spans="1:29" s="256" customFormat="1" ht="12">
      <c r="A96" s="253" t="s">
        <v>132</v>
      </c>
      <c r="B96" s="253"/>
      <c r="C96" s="253"/>
      <c r="D96" s="259">
        <v>70000</v>
      </c>
      <c r="E96" s="253"/>
      <c r="F96" s="253" t="s">
        <v>133</v>
      </c>
      <c r="G96" s="259">
        <f>(D96/30)*90</f>
        <v>210000</v>
      </c>
      <c r="H96" s="253"/>
      <c r="I96" s="253"/>
      <c r="J96" s="253"/>
      <c r="K96" s="253"/>
      <c r="L96" s="253"/>
      <c r="M96" s="253"/>
      <c r="N96" s="253"/>
      <c r="O96" s="11" t="s">
        <v>134</v>
      </c>
      <c r="P96" s="266">
        <f>+Z72</f>
        <v>60.770689655172404</v>
      </c>
      <c r="Q96" s="266"/>
      <c r="R96" s="253" t="s">
        <v>89</v>
      </c>
      <c r="S96" s="253"/>
      <c r="T96" s="253"/>
      <c r="U96" s="253"/>
      <c r="V96" s="253"/>
      <c r="W96" s="253"/>
      <c r="X96" s="253"/>
      <c r="Y96" s="253"/>
      <c r="Z96" s="253"/>
      <c r="AA96" s="253"/>
      <c r="AB96" s="253"/>
    </row>
    <row r="97" spans="1:28" s="256" customFormat="1" ht="12">
      <c r="A97" s="253" t="s">
        <v>135</v>
      </c>
      <c r="B97" s="253"/>
      <c r="C97" s="253"/>
      <c r="D97" s="253"/>
      <c r="E97" s="253"/>
      <c r="F97" s="253"/>
      <c r="G97" s="265">
        <f>SUM(G96+H95+G94)</f>
        <v>1330000</v>
      </c>
      <c r="H97" s="265"/>
      <c r="I97" s="253"/>
      <c r="J97" s="253"/>
      <c r="K97" s="253"/>
      <c r="L97" s="253"/>
      <c r="M97" s="253"/>
      <c r="N97" s="11" t="s">
        <v>136</v>
      </c>
      <c r="O97" s="265">
        <f>P96%*D96</f>
        <v>42539.482758620681</v>
      </c>
      <c r="P97" s="265"/>
      <c r="Q97" s="265"/>
      <c r="R97" s="265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</row>
    <row r="98" spans="1:28" s="256" customFormat="1" ht="12">
      <c r="A98" s="253" t="s">
        <v>137</v>
      </c>
      <c r="B98" s="253"/>
      <c r="C98" s="253"/>
      <c r="D98" s="258">
        <v>4</v>
      </c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</row>
    <row r="99" spans="1:28" s="256" customFormat="1" ht="12">
      <c r="A99" s="253" t="s">
        <v>138</v>
      </c>
      <c r="B99" s="253"/>
      <c r="C99" s="253"/>
      <c r="D99" s="257"/>
      <c r="E99" s="258">
        <v>0</v>
      </c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</row>
    <row r="100" spans="1:2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</sheetData>
  <mergeCells count="70">
    <mergeCell ref="AC1:AD8"/>
    <mergeCell ref="AA14:AA15"/>
    <mergeCell ref="AB14:AB15"/>
    <mergeCell ref="H3:K5"/>
    <mergeCell ref="Q4:AB4"/>
    <mergeCell ref="Q5:AB5"/>
    <mergeCell ref="Q6:AB6"/>
    <mergeCell ref="A14:H15"/>
    <mergeCell ref="K14:R14"/>
    <mergeCell ref="S14:S15"/>
    <mergeCell ref="T14:T15"/>
    <mergeCell ref="U14:U15"/>
    <mergeCell ref="V14:V15"/>
    <mergeCell ref="C28:H28"/>
    <mergeCell ref="L28:AB28"/>
    <mergeCell ref="K15:R15"/>
    <mergeCell ref="A17:F17"/>
    <mergeCell ref="G17:O17"/>
    <mergeCell ref="A18:F18"/>
    <mergeCell ref="G18:O18"/>
    <mergeCell ref="Z18:AB20"/>
    <mergeCell ref="G19:O19"/>
    <mergeCell ref="P19:R20"/>
    <mergeCell ref="S19:T20"/>
    <mergeCell ref="U19:V20"/>
    <mergeCell ref="W14:W15"/>
    <mergeCell ref="X14:X15"/>
    <mergeCell ref="Y14:Y15"/>
    <mergeCell ref="Z14:Z15"/>
    <mergeCell ref="W19:Y20"/>
    <mergeCell ref="A20:F20"/>
    <mergeCell ref="G20:O20"/>
    <mergeCell ref="C26:H26"/>
    <mergeCell ref="L26:AB26"/>
    <mergeCell ref="A29:S29"/>
    <mergeCell ref="T29:AB29"/>
    <mergeCell ref="T30:AB30"/>
    <mergeCell ref="D33:F33"/>
    <mergeCell ref="I33:M33"/>
    <mergeCell ref="T33:Z33"/>
    <mergeCell ref="A36:S36"/>
    <mergeCell ref="T37:AB37"/>
    <mergeCell ref="T38:AB38"/>
    <mergeCell ref="T39:AB39"/>
    <mergeCell ref="B40:S40"/>
    <mergeCell ref="T40:AB40"/>
    <mergeCell ref="K56:Q56"/>
    <mergeCell ref="T41:AB41"/>
    <mergeCell ref="T43:AB43"/>
    <mergeCell ref="D44:F44"/>
    <mergeCell ref="I44:M44"/>
    <mergeCell ref="T44:Z44"/>
    <mergeCell ref="T46:Z46"/>
    <mergeCell ref="B48:D48"/>
    <mergeCell ref="G48:I48"/>
    <mergeCell ref="T48:Z48"/>
    <mergeCell ref="T53:Z53"/>
    <mergeCell ref="K55:Q55"/>
    <mergeCell ref="Z72:AA72"/>
    <mergeCell ref="K58:Q58"/>
    <mergeCell ref="T59:Z59"/>
    <mergeCell ref="T60:Z60"/>
    <mergeCell ref="Q63:T63"/>
    <mergeCell ref="T69:AB69"/>
    <mergeCell ref="T70:AB70"/>
    <mergeCell ref="T93:AB93"/>
    <mergeCell ref="H95:J95"/>
    <mergeCell ref="P96:Q96"/>
    <mergeCell ref="G97:H97"/>
    <mergeCell ref="O97:R97"/>
  </mergeCells>
  <printOptions horizontalCentered="1" verticalCentered="1"/>
  <pageMargins left="0" right="0" top="0" bottom="0" header="0" footer="0"/>
  <pageSetup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nueva</vt:lpstr>
      <vt:lpstr>nueva!Área_de_impresión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Nuñez</dc:creator>
  <cp:lastModifiedBy>JoseLGZ</cp:lastModifiedBy>
  <cp:lastPrinted>2017-04-18T18:54:09Z</cp:lastPrinted>
  <dcterms:created xsi:type="dcterms:W3CDTF">2017-01-27T12:55:13Z</dcterms:created>
  <dcterms:modified xsi:type="dcterms:W3CDTF">2021-02-24T18:26:22Z</dcterms:modified>
</cp:coreProperties>
</file>